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0" activeTab="14"/>
  </bookViews>
  <sheets>
    <sheet name="САДРЖАЈ" sheetId="1" r:id="rId1"/>
    <sheet name="Kadar.ode." sheetId="2" r:id="rId2"/>
    <sheet name="Kadar.dne.bol.dij." sheetId="3" r:id="rId3"/>
    <sheet name="Kadar.zaj.med.del." sheetId="4" r:id="rId4"/>
    <sheet name="Kadar.nem." sheetId="5" r:id="rId5"/>
    <sheet name="Kadar.zbirno " sheetId="6" r:id="rId6"/>
    <sheet name="Kapaciteti i korišćenje" sheetId="7" r:id="rId7"/>
    <sheet name="Pratioci" sheetId="8" r:id="rId8"/>
    <sheet name="Dnevne.bolnice" sheetId="9" r:id="rId9"/>
    <sheet name="Neonatologija" sheetId="10" r:id="rId10"/>
    <sheet name="Pregledi" sheetId="11" r:id="rId11"/>
    <sheet name="Operacije" sheetId="12" r:id="rId12"/>
    <sheet name="DSG" sheetId="13" r:id="rId13"/>
    <sheet name="Usluge" sheetId="14" r:id="rId14"/>
    <sheet name="Dijagnostika" sheetId="15" r:id="rId15"/>
    <sheet name="Lab" sheetId="16" r:id="rId16"/>
    <sheet name="Dijalize" sheetId="17" r:id="rId17"/>
    <sheet name="Krv" sheetId="18" r:id="rId18"/>
    <sheet name="Lekovi" sheetId="19" r:id="rId19"/>
    <sheet name="Implantati" sheetId="20" r:id="rId20"/>
    <sheet name="Sanitet.mat" sheetId="21" r:id="rId21"/>
    <sheet name="Liste.čekanja" sheetId="22" r:id="rId22"/>
    <sheet name="Zbirno_usluge" sheetId="23" r:id="rId23"/>
  </sheets>
  <definedNames>
    <definedName name="_xlnm.Print_Titles" localSheetId="14">'Dijagnostika'!$6:$7</definedName>
    <definedName name="_xlnm.Print_Area" localSheetId="16">'Dijalize'!$A$1:$U$25</definedName>
    <definedName name="_xlnm.Print_Area" localSheetId="8">'Dnevne.bolnice'!$A$1:$I$24</definedName>
    <definedName name="_xlnm.Print_Titles" localSheetId="19">'Implantati'!$5:$7</definedName>
    <definedName name="_xlnm.Print_Area" localSheetId="4">'Kadar.nem.'!$A$1:$I$23</definedName>
    <definedName name="_xlnm.Print_Titles" localSheetId="3">'Kadar.zaj.med.del.'!$A:$A</definedName>
    <definedName name="_xlnm.Print_Area" localSheetId="6">'Kapaciteti i korišćenje'!$A$1:$N$45</definedName>
    <definedName name="_xlnm.Print_Area" localSheetId="17">'Krv'!$A$1:$H$45</definedName>
    <definedName name="_xlnm.Print_Area" localSheetId="15">'Lab'!$A$1:$I$69</definedName>
    <definedName name="_xlnm.Print_Titles" localSheetId="15">'Lab'!$6:$7</definedName>
    <definedName name="_xlnm.Print_Area" localSheetId="18">'Lekovi'!$A$1:$K$41</definedName>
    <definedName name="_xlnm.Print_Titles" localSheetId="18">'Lekovi'!$5:$7</definedName>
    <definedName name="_xlnm.Print_Area" localSheetId="21">'Liste.čekanja'!$A$1:$I$36</definedName>
    <definedName name="_xlnm.Print_Titles" localSheetId="21">'Liste.čekanja'!$1:$6</definedName>
    <definedName name="_xlnm.Print_Area" localSheetId="9">'Neonatologija'!$A$1:$F$12</definedName>
    <definedName name="_xlnm.Print_Area" localSheetId="10">'Pregledi'!$A$1:$H$24</definedName>
    <definedName name="_xlnm.Print_Area" localSheetId="20">'Sanitet.mat'!$A$1:$G$20</definedName>
    <definedName name="_xlnm.Print_Area" localSheetId="13">'Usluge'!$A$1:$I$49</definedName>
    <definedName name="_xlnm.Print_Area" localSheetId="22">'Zbirno_usluge'!$A$1:$I$91</definedName>
    <definedName name="_xlnm.Print_Area" localSheetId="0">'САДРЖАЈ'!$A$1:$K$49</definedName>
    <definedName name="Excel_BuiltIn_Print_Area" localSheetId="8">'Dnevne.bolnice'!$A$1:$H$24</definedName>
    <definedName name="Excel_BuiltIn_Print_Area" localSheetId="15">'Lab'!$A$1:$I$62</definedName>
    <definedName name="Excel_BuiltIn_Print_Area" localSheetId="18">'Lekovi'!$A$1:$K$37</definedName>
    <definedName name="Excel_BuiltIn_Print_Area" localSheetId="13">'Usluge'!$A$1:$I$44</definedName>
    <definedName name="Excel_BuiltIn_Print_Area" localSheetId="22">'Zbirno_usluge'!$A$1:$I$46</definedName>
    <definedName name="____W.O.R.K.B.O.O.K..C.O.N.T.E.N.T.S____" localSheetId="14">"#REF!"</definedName>
    <definedName name="____W.O.R.K.B.O.O.K..C.O.N.T.E.N.T.S____" localSheetId="12">"#REF!"</definedName>
    <definedName name="____W.O.R.K.B.O.O.K..C.O.N.T.E.N.T.S____" localSheetId="15">"#REF!"</definedName>
    <definedName name="____W.O.R.K.B.O.O.K..C.O.N.T.E.N.T.S____" localSheetId="11">"#REF!"</definedName>
    <definedName name="____W.O.R.K.B.O.O.K..C.O.N.T.E.N.T.S____" localSheetId="10">"#REF!"</definedName>
    <definedName name="____W.O.R.K.B.O.O.K..C.O.N.T.E.N.T.S____" localSheetId="13">"#REF!"</definedName>
    <definedName name="____W.O.R.K.B.O.O.K..C.O.N.T.E.N.T.S____" localSheetId="22">"#REF!"</definedName>
    <definedName name="____W.O.R.K.B.O.O.K..C.O.N.T.E.N.T.S____">"#REF!"</definedName>
    <definedName name="_xlnm.Print_Area" localSheetId="4">'Kadar.nem.'!$A$1:$I$23</definedName>
    <definedName name="_xlnm.Print_Area" localSheetId="17">'Krv'!$A$1:$H$45</definedName>
    <definedName name="_xlnm.Print_Area" localSheetId="15">'Lab'!$A$1:$H$62</definedName>
    <definedName name="_xlnm.Print_Area" localSheetId="18">'Lekovi'!$A$1:$K$34</definedName>
    <definedName name="_xlnm.Print_Area" localSheetId="21">'Liste.čekanja'!$A$1:$I$36</definedName>
    <definedName name="_xlnm.Print_Area" localSheetId="9">'Neonatologija'!$A$1:$F$12</definedName>
    <definedName name="_xlnm.Print_Area" localSheetId="10">'Pregledi'!$A$1:$H$24</definedName>
    <definedName name="_xlnm.Print_Area" localSheetId="20">'Sanitet.mat'!$A$1:$G$15</definedName>
    <definedName name="_xlnm.Print_Titles" localSheetId="14">'Dijagnostika'!$6:$7</definedName>
    <definedName name="_xlnm.Print_Titles" localSheetId="19">'Implantati'!$5:$7</definedName>
    <definedName name="_xlnm.Print_Titles" localSheetId="3">'Kadar.zaj.med.del.'!$A:$A</definedName>
    <definedName name="_xlnm.Print_Titles" localSheetId="15">'Lab'!$6:$7</definedName>
    <definedName name="_xlnm.Print_Titles" localSheetId="18">'Lekovi'!$5:$7</definedName>
    <definedName name="_xlnm.Print_Titles" localSheetId="21">'Liste.čekanja'!$1:$6</definedName>
  </definedNames>
  <calcPr fullCalcOnLoad="1"/>
</workbook>
</file>

<file path=xl/sharedStrings.xml><?xml version="1.0" encoding="utf-8"?>
<sst xmlns="http://schemas.openxmlformats.org/spreadsheetml/2006/main" count="2576" uniqueCount="2029">
  <si>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</si>
  <si>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</si>
  <si>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</si>
  <si>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СТАЦИОНАРНЕ ЗДРАВСТВЕНЕ УСТАНОВЕ</t>
  </si>
  <si>
    <t>ЗА 2024. ГОДИНУ</t>
  </si>
  <si>
    <t>САДРЖАЈ</t>
  </si>
  <si>
    <t>РБ</t>
  </si>
  <si>
    <t>Назив Табеле</t>
  </si>
  <si>
    <t>1.</t>
  </si>
  <si>
    <t>Здравствени радници и сарадници на одељењима</t>
  </si>
  <si>
    <t>2.</t>
  </si>
  <si>
    <t>Здравствени радници и сарадници у дневној болници и дијализи</t>
  </si>
  <si>
    <t>3.</t>
  </si>
  <si>
    <t>Здравствени радници и сарадници у заједничким медицинским делатностима</t>
  </si>
  <si>
    <t>4.</t>
  </si>
  <si>
    <t>Немедицински радници</t>
  </si>
  <si>
    <t>5.</t>
  </si>
  <si>
    <t>Укупан кадар у здравственој установи</t>
  </si>
  <si>
    <t>6.</t>
  </si>
  <si>
    <t>Капацитети и коришћење болничких постеља</t>
  </si>
  <si>
    <t>7.</t>
  </si>
  <si>
    <t>Пратиоци лечених лица</t>
  </si>
  <si>
    <t>8.</t>
  </si>
  <si>
    <t>Капацитети и коришћење дневних болница</t>
  </si>
  <si>
    <t>9.</t>
  </si>
  <si>
    <t>Неонатологија</t>
  </si>
  <si>
    <t>10.</t>
  </si>
  <si>
    <t>Специјалистички прегледи</t>
  </si>
  <si>
    <t>11.</t>
  </si>
  <si>
    <t>Операције</t>
  </si>
  <si>
    <t>12.</t>
  </si>
  <si>
    <t>Дијагностички сродне групе (ДСГ)</t>
  </si>
  <si>
    <t>13.</t>
  </si>
  <si>
    <t>Здравствене услуге</t>
  </si>
  <si>
    <t>14.</t>
  </si>
  <si>
    <t>Дијагностичке процедуре са снимањем</t>
  </si>
  <si>
    <t>15.</t>
  </si>
  <si>
    <t>Лабораторијска дијагностика</t>
  </si>
  <si>
    <t>16.</t>
  </si>
  <si>
    <t>Дијализе</t>
  </si>
  <si>
    <t>17.</t>
  </si>
  <si>
    <t>Крв и компоненте крви</t>
  </si>
  <si>
    <t>18.</t>
  </si>
  <si>
    <t>Лекови</t>
  </si>
  <si>
    <t>19.</t>
  </si>
  <si>
    <t>Имплантати</t>
  </si>
  <si>
    <t>20.</t>
  </si>
  <si>
    <t>Санитетски и медицински потрошни материјал</t>
  </si>
  <si>
    <t>21.</t>
  </si>
  <si>
    <t>Листе чекања</t>
  </si>
  <si>
    <t>22.</t>
  </si>
  <si>
    <t>Збирна табела врсте здравствених услуга које се пружају у здравственој установи</t>
  </si>
  <si>
    <t>Назив здравствене установе</t>
  </si>
  <si>
    <t>Унети назив здравствене установе</t>
  </si>
  <si>
    <t>Матични број здравствене установе</t>
  </si>
  <si>
    <t>Унети матични број здравствене установе</t>
  </si>
  <si>
    <t>Датум</t>
  </si>
  <si>
    <t>01.01.2024.</t>
  </si>
  <si>
    <t xml:space="preserve">Табела 1. </t>
  </si>
  <si>
    <t>Делатност - служба  (у складу са Статутом)</t>
  </si>
  <si>
    <t>Број исписаних болесника 2023.</t>
  </si>
  <si>
    <t>Број бо  дана 2023.</t>
  </si>
  <si>
    <t>Просечна дневна заузетост постеља у 2023. (%)</t>
  </si>
  <si>
    <t>Постељни фонд (у складу са Уредбом)</t>
  </si>
  <si>
    <t>Број запослених на неодређено време који се финансирају из средстава обавезног здравственог осигурања</t>
  </si>
  <si>
    <t>Број запослених на неодређено време који се финансирају из других средстава</t>
  </si>
  <si>
    <t>стандардна нега</t>
  </si>
  <si>
    <t>Инт.ниво 2</t>
  </si>
  <si>
    <t>Инт. ниво 3</t>
  </si>
  <si>
    <t>УКУПНО</t>
  </si>
  <si>
    <t>Укупан број доктора медицине</t>
  </si>
  <si>
    <t>од тога на специјализацији</t>
  </si>
  <si>
    <t>од тога специјалисти</t>
  </si>
  <si>
    <t xml:space="preserve">Број лекара према нормативу </t>
  </si>
  <si>
    <t>Разлика - број лекара</t>
  </si>
  <si>
    <t>Укупан број медицинских сестара</t>
  </si>
  <si>
    <t>Број сестара према нормативу</t>
  </si>
  <si>
    <t>Разлика - број медицинских сестара</t>
  </si>
  <si>
    <t>Број здравствених сарадника</t>
  </si>
  <si>
    <t>Број здравствених сарадника према нормативу</t>
  </si>
  <si>
    <t>Увећано за примар</t>
  </si>
  <si>
    <t>Разлика - број здравствених сарадника</t>
  </si>
  <si>
    <t>Укупно норматив за докторе медицине</t>
  </si>
  <si>
    <t>Стандардна нега</t>
  </si>
  <si>
    <t>Инт. ниво3</t>
  </si>
  <si>
    <t xml:space="preserve"> амбуланте, кабинети, сале</t>
  </si>
  <si>
    <t>Увечано за примар</t>
  </si>
  <si>
    <t>Укупно норматив за сестре</t>
  </si>
  <si>
    <t>Доктори медицине</t>
  </si>
  <si>
    <t>медицинске сестре-техничари</t>
  </si>
  <si>
    <t>здравствени сарадници</t>
  </si>
  <si>
    <t xml:space="preserve">Табела 2. </t>
  </si>
  <si>
    <t>Организациона јединица</t>
  </si>
  <si>
    <t>Број постеља/места*</t>
  </si>
  <si>
    <t>Број смена</t>
  </si>
  <si>
    <t>Број дијализа годишње</t>
  </si>
  <si>
    <t>Број доктора медицине</t>
  </si>
  <si>
    <t>норматив доктора медицине</t>
  </si>
  <si>
    <t>разлика доктора медицине</t>
  </si>
  <si>
    <t>Број медицинских сестара</t>
  </si>
  <si>
    <t>норматив медицинских сестара</t>
  </si>
  <si>
    <t>разлика медицинских сестара</t>
  </si>
  <si>
    <t>норматив  здравствених сарадника</t>
  </si>
  <si>
    <t>разлика здравствених сарадника</t>
  </si>
  <si>
    <t>доктори медицине</t>
  </si>
  <si>
    <t>мед. техничари</t>
  </si>
  <si>
    <t>здр. сарадници</t>
  </si>
  <si>
    <t>*За дијализе се попуњавају дијализна места</t>
  </si>
  <si>
    <t xml:space="preserve">Табела 3. </t>
  </si>
  <si>
    <t>Заједничке медицинске делатности</t>
  </si>
  <si>
    <t>Број постеља на који се примењује норматив</t>
  </si>
  <si>
    <t>Број апарата, број операционих сала</t>
  </si>
  <si>
    <t>Број фармацеута</t>
  </si>
  <si>
    <t>основни норматив</t>
  </si>
  <si>
    <t>Укупан норматив</t>
  </si>
  <si>
    <t>Разлика</t>
  </si>
  <si>
    <t>Број мед. сестара</t>
  </si>
  <si>
    <t>Број здр. сарадника</t>
  </si>
  <si>
    <t>норматив</t>
  </si>
  <si>
    <t>разлика</t>
  </si>
  <si>
    <t>фармацеути</t>
  </si>
  <si>
    <t>мед.техничари</t>
  </si>
  <si>
    <t>Основна радиолошка дијагностика</t>
  </si>
  <si>
    <t>ЦТ</t>
  </si>
  <si>
    <t>МР</t>
  </si>
  <si>
    <t>Клиничко - биохемијска и хематолошка дијагностика</t>
  </si>
  <si>
    <t>Микробиолошка дијагностика</t>
  </si>
  <si>
    <t>Патологија, патохистологија и цитологија</t>
  </si>
  <si>
    <t>Анестезиологија са реанимацијом</t>
  </si>
  <si>
    <t>Трансфузиологија</t>
  </si>
  <si>
    <t>Нуклеарна медицина</t>
  </si>
  <si>
    <t>Физикална медицина и рехабилитација</t>
  </si>
  <si>
    <t>Фармацеутска здравствена делатност (болничка апотека)</t>
  </si>
  <si>
    <t>Клиничка фармакологија</t>
  </si>
  <si>
    <t>Социјална медицина, информатика и статистика</t>
  </si>
  <si>
    <t>Послови припреме дијета за пацијенте и контрола намирница</t>
  </si>
  <si>
    <t>Превенција и контрола болничких инфекција</t>
  </si>
  <si>
    <t>Укупно</t>
  </si>
  <si>
    <t>Напомена: попуњавају се подаци само за делатности које постоје у здравственој установи</t>
  </si>
  <si>
    <t xml:space="preserve">Табела 4. </t>
  </si>
  <si>
    <t>краткотрајна хоспитализација</t>
  </si>
  <si>
    <t>дуготрајна хоспитализација</t>
  </si>
  <si>
    <t>Назив организационе једицине</t>
  </si>
  <si>
    <t>Административни радници</t>
  </si>
  <si>
    <t>Норматив</t>
  </si>
  <si>
    <t>Технички радници</t>
  </si>
  <si>
    <t>Административни</t>
  </si>
  <si>
    <t>Технички</t>
  </si>
  <si>
    <t>ДИЈАЛИЗА</t>
  </si>
  <si>
    <t>Возачи санитетског превоза</t>
  </si>
  <si>
    <t xml:space="preserve">Табела 5. </t>
  </si>
  <si>
    <t>Број запослених на неодређено време који се финансирају из средстава РФЗО</t>
  </si>
  <si>
    <t>Укупно запослених на неодређено време</t>
  </si>
  <si>
    <t>Број запослених на одређено време због замене одсутних запослених</t>
  </si>
  <si>
    <t>Број запослених на одређено време због повећаног обима посла</t>
  </si>
  <si>
    <t>Укупан број запослених на одређено време који се финансирају из средстава РФЗО</t>
  </si>
  <si>
    <t>Укупан број запослених (на одређено и неодређено време) који се финансирају из средстава РФЗО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</si>
  <si>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</si>
  <si>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</si>
  <si>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</si>
  <si>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</si>
  <si>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</si>
  <si>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</si>
  <si>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ДОМ ЗДРАВЉА ИВАЊИЦА</t>
  </si>
  <si>
    <t xml:space="preserve">Табела 6. </t>
  </si>
  <si>
    <t>Шифра орг.јед.</t>
  </si>
  <si>
    <t>Болничке постеље</t>
  </si>
  <si>
    <t>Број хоспитализованих лица</t>
  </si>
  <si>
    <t>Број дана хоспитализације</t>
  </si>
  <si>
    <t>Просечна дужина лечења (дани)</t>
  </si>
  <si>
    <t>Просечна заузетост постеља (%)</t>
  </si>
  <si>
    <t>ВРСТА</t>
  </si>
  <si>
    <t>БРОЈ</t>
  </si>
  <si>
    <t>Извршено у 2023.</t>
  </si>
  <si>
    <t>План за 2024.</t>
  </si>
  <si>
    <t>инт.нега</t>
  </si>
  <si>
    <t>полу инт.</t>
  </si>
  <si>
    <t>станд. н.</t>
  </si>
  <si>
    <t>У К У П Н О</t>
  </si>
  <si>
    <t>В.Д.ДИРЕКТОРА</t>
  </si>
  <si>
    <t>ДР НИКОЛА КАРАПЕТРОВИЋ</t>
  </si>
  <si>
    <t xml:space="preserve">Табела 7. </t>
  </si>
  <si>
    <t>Број постеља</t>
  </si>
  <si>
    <t>Број пратилаца</t>
  </si>
  <si>
    <t>Број дана боравка</t>
  </si>
  <si>
    <t xml:space="preserve">Табела 8. </t>
  </si>
  <si>
    <t>Број постеља/места</t>
  </si>
  <si>
    <t>Број лечених лица</t>
  </si>
  <si>
    <t>Број дана лечења</t>
  </si>
  <si>
    <t>СТАЦИОНАР</t>
  </si>
  <si>
    <t>*2207</t>
  </si>
  <si>
    <t>Укупно СТАЦИОНАР</t>
  </si>
  <si>
    <t>Укупно ДИЈАЛИЗА</t>
  </si>
  <si>
    <t>*фактурисано 1375 дана а број хоспитализација је 2207</t>
  </si>
  <si>
    <t>Табела 9.</t>
  </si>
  <si>
    <t>Постеље</t>
  </si>
  <si>
    <t>Број новорођене деце</t>
  </si>
  <si>
    <t>Врста неге</t>
  </si>
  <si>
    <t>Број</t>
  </si>
  <si>
    <t>Интезивна нега</t>
  </si>
  <si>
    <t>Полуинтезивна нега</t>
  </si>
  <si>
    <t xml:space="preserve">Општа нега </t>
  </si>
  <si>
    <t>Специјална нега</t>
  </si>
  <si>
    <t xml:space="preserve">Табела 10. </t>
  </si>
  <si>
    <t>Организациона једицина</t>
  </si>
  <si>
    <t>Шифра</t>
  </si>
  <si>
    <t>Назив</t>
  </si>
  <si>
    <t>Амбулантни</t>
  </si>
  <si>
    <t>Стационарни</t>
  </si>
  <si>
    <t>Прегледи у оквиру организованог скрининга рака*</t>
  </si>
  <si>
    <t>Прво читање радиографског снимка дојке у оквиру организованог скрининга</t>
  </si>
  <si>
    <t>Друго читање радиографског снимка дојке у оквиру организованог скрининга</t>
  </si>
  <si>
    <t>Треће или супервизијско читање радиографског снимка дојке у оквиру организованог скрининга</t>
  </si>
  <si>
    <t>Супервизијско тумачење ПАП налаза у организованом скринингу карцинома грлића материце</t>
  </si>
  <si>
    <t>Сви прегледи укупно</t>
  </si>
  <si>
    <t>* Услуге се планирају за организовани скрининг карцинома дојке са ознаком атрибута 24 и називом атрибута "организован скрининг"</t>
  </si>
  <si>
    <t xml:space="preserve">Табела 11. </t>
  </si>
  <si>
    <t>Р.бр.</t>
  </si>
  <si>
    <t>Број операционих сала</t>
  </si>
  <si>
    <t>Број оперисаних у дневној болници</t>
  </si>
  <si>
    <t>Број операција у дневној болници</t>
  </si>
  <si>
    <t>Број оперисаних (хоспитализовани)</t>
  </si>
  <si>
    <t>Број операција (хоспитализовани)</t>
  </si>
  <si>
    <t>Укупан број оперисаних</t>
  </si>
  <si>
    <t>Укупан број операција</t>
  </si>
  <si>
    <t>Хирургија</t>
  </si>
  <si>
    <t>Урологија</t>
  </si>
  <si>
    <t>Ортопедија и трауматологија</t>
  </si>
  <si>
    <t>Табела 12.</t>
  </si>
  <si>
    <t>ДСГ шифра</t>
  </si>
  <si>
    <t>Назив дијагностички сродне групе</t>
  </si>
  <si>
    <t>УКУПНО ДСГ Група</t>
  </si>
  <si>
    <t>Некласификоване главне дијагностичке категорије</t>
  </si>
  <si>
    <t>A01Z</t>
  </si>
  <si>
    <t>Трансплантација јетре</t>
  </si>
  <si>
    <t>A03Z</t>
  </si>
  <si>
    <t>Трансплантација плућа или срца</t>
  </si>
  <si>
    <t>A05Z</t>
  </si>
  <si>
    <t>Транспалнтација срца</t>
  </si>
  <si>
    <t>A06A</t>
  </si>
  <si>
    <t>Трахеостомија са вентилаторном подршком &gt;95 сати, са врло тешким КК</t>
  </si>
  <si>
    <t>A06B</t>
  </si>
  <si>
    <t>Трахеостомија са вентилаторном подршком &gt;95 сати, без врло тешких КК или Трахеостомија/вентилација &gt;95 сати са врло тешким КК</t>
  </si>
  <si>
    <t>A06C</t>
  </si>
  <si>
    <t>Вентилаторна подршка &gt;95 сати без врло тешких КК</t>
  </si>
  <si>
    <t>A06D</t>
  </si>
  <si>
    <t>Трахеостомија, без врло тешких КК</t>
  </si>
  <si>
    <t>A07Z</t>
  </si>
  <si>
    <t>Алогена трансплантација коштане сржи</t>
  </si>
  <si>
    <t>A08A</t>
  </si>
  <si>
    <t>Аутогена трансплантација коштане сржи, са врло тешким КК</t>
  </si>
  <si>
    <t>A08B</t>
  </si>
  <si>
    <t>Аутогена трансплантација коштане сржи, без врло тешких КК</t>
  </si>
  <si>
    <t>A09A</t>
  </si>
  <si>
    <t>Трансплантација бубрега и панкреаса, са врло тешким КК</t>
  </si>
  <si>
    <t>A09B</t>
  </si>
  <si>
    <t>Трансплантација бубрега, искључујући трансплантацију панкреаса, без врло тешких КК</t>
  </si>
  <si>
    <t>A10Z</t>
  </si>
  <si>
    <t>Уградња вештачке потпоре у комору</t>
  </si>
  <si>
    <t>A11A</t>
  </si>
  <si>
    <t>Уградња спиналног апарата за инфузију, са врло тешким КК</t>
  </si>
  <si>
    <t>A11B</t>
  </si>
  <si>
    <t>Уградња спиналног апарата за инфузију, без врло тешких КК</t>
  </si>
  <si>
    <t>A12Z</t>
  </si>
  <si>
    <t>Уградња уређаја за неуростимулацију</t>
  </si>
  <si>
    <t>A40Z</t>
  </si>
  <si>
    <t>Екстракорпорална мембранска оксигенација (EKMO) без операције срца</t>
  </si>
  <si>
    <t>Болести и поремећаји нервног система</t>
  </si>
  <si>
    <t>B01A</t>
  </si>
  <si>
    <t>Ревизија вентрикуларног шанта, са врло тешким или тешким КК</t>
  </si>
  <si>
    <t>B01B</t>
  </si>
  <si>
    <t>Ревизија вентрикуларног шанта, без врло тешких и тешких КК</t>
  </si>
  <si>
    <t>B02A</t>
  </si>
  <si>
    <t>Краниотомија, са врло тешким КК</t>
  </si>
  <si>
    <t>B02B</t>
  </si>
  <si>
    <t>Краниотомија, са умерено тешким КК</t>
  </si>
  <si>
    <t>B02C</t>
  </si>
  <si>
    <t>Краниотомија без КК</t>
  </si>
  <si>
    <t>B03A</t>
  </si>
  <si>
    <t>Процедуре на кичменом стубу (спиналне процедуре), са врло тешким и тешким КК</t>
  </si>
  <si>
    <t>B03B</t>
  </si>
  <si>
    <t>Процедуре на кичменом стубу (спиналне процедуре), без врло тешких или тешких КК</t>
  </si>
  <si>
    <t>B04A</t>
  </si>
  <si>
    <t>Екстракранијалне процедуре на крвним судовима, са врло тешким или тешким КК</t>
  </si>
  <si>
    <t>B04B</t>
  </si>
  <si>
    <t>Екстракранијалне процедуре на крвним судовима, без врло тешких или тешких КК</t>
  </si>
  <si>
    <t>B05Z</t>
  </si>
  <si>
    <r>
      <t>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</t>
    </r>
  </si>
  <si>
    <t>B06A</t>
  </si>
  <si>
    <t>Процедуре код церебралне парализе, мишићне дистрофије, неуропатије, са врло тешким или тешким КК</t>
  </si>
  <si>
    <t>B06B</t>
  </si>
  <si>
    <t>Процедуре код церебралне парализе, мишићне дистрофије, неуропатије, без врло тешких или тешких КК</t>
  </si>
  <si>
    <t>B07A</t>
  </si>
  <si>
    <t>Процедуре на периферним и кранијалним нервима као и друге процедуре на нервом систему са КК</t>
  </si>
  <si>
    <t>B07B</t>
  </si>
  <si>
    <t>Процедуре на периферним и кранијалним нервима као и друге процедуре на нервом систему без КК</t>
  </si>
  <si>
    <t>B40Z</t>
  </si>
  <si>
    <t>Плазмафереза и неуролошке болести</t>
  </si>
  <si>
    <t>B41Z</t>
  </si>
  <si>
    <t>Телеметријски ЕЕГ мониторинг</t>
  </si>
  <si>
    <t>B42A</t>
  </si>
  <si>
    <t>Дијагностички поступак на нервном систему са вентилаторном подршком, са врло тешким КК</t>
  </si>
  <si>
    <t>B42B</t>
  </si>
  <si>
    <t>Дијагностички поступак на нервном систему са вентилаторном подршком, без врло тешких КК</t>
  </si>
  <si>
    <t>B60A</t>
  </si>
  <si>
    <t>Установљена параплегија,квадриплегија са или без оперативног поступка са врло тешким КК</t>
  </si>
  <si>
    <t>B60B</t>
  </si>
  <si>
    <t>Установљена параплегија,квадриплегија са или без оперативног поступка без врло тешких КК</t>
  </si>
  <si>
    <t>B61A</t>
  </si>
  <si>
    <t>Стања кичмене мождине са или без оперативног поступка са врло тешким и тешким КК</t>
  </si>
  <si>
    <t>B61B</t>
  </si>
  <si>
    <t>Стања кичмене мождине са или без оперативног поступка без врло тешких и тешких КК</t>
  </si>
  <si>
    <t>B62Z</t>
  </si>
  <si>
    <t>Пријем због аферезе</t>
  </si>
  <si>
    <t>B63Z</t>
  </si>
  <si>
    <t>Деменција и остале хроничне сметње мождане функције</t>
  </si>
  <si>
    <t>B64A</t>
  </si>
  <si>
    <t>Делиријум са врло тешким КК</t>
  </si>
  <si>
    <t>B64B</t>
  </si>
  <si>
    <t>Делиријум безврло тешких КК</t>
  </si>
  <si>
    <t>B65Z</t>
  </si>
  <si>
    <t>Церебрална парализа</t>
  </si>
  <si>
    <t>B66A</t>
  </si>
  <si>
    <t>Неоплазма нервог система са врло тешким или тешким КК</t>
  </si>
  <si>
    <t>B66B</t>
  </si>
  <si>
    <t>Неоплазма нервог система без врло тешких или тешких КК</t>
  </si>
  <si>
    <t>B67A</t>
  </si>
  <si>
    <t>Дегенеративни поремећаји нервног система, са врло тешким или тешким КК</t>
  </si>
  <si>
    <t>B67B</t>
  </si>
  <si>
    <t>Дегенеративни поремећаји нервног система без КК, старост  &gt; 59 година, без врло тешких или тешких КК</t>
  </si>
  <si>
    <t>B67C</t>
  </si>
  <si>
    <t>Дегенеративни поремећаји нервног система без КК, старост  &lt; 60 година, без врло тешких или тешких КК</t>
  </si>
  <si>
    <t>B68A</t>
  </si>
  <si>
    <t>Мултипла склероза и церебрална атаксија, са КК</t>
  </si>
  <si>
    <t>B68B</t>
  </si>
  <si>
    <t>Мултипла склероза и церебрална атаксија, без КК</t>
  </si>
  <si>
    <t>B69A</t>
  </si>
  <si>
    <t>ТИА и прецеребрална оклузија, са врло тешким или тешким КК</t>
  </si>
  <si>
    <t>B69B</t>
  </si>
  <si>
    <t>ТИА и прецеребрална оклузија, без врло тешких или тешких КК</t>
  </si>
  <si>
    <t>B70A</t>
  </si>
  <si>
    <t>Мождани удар (шлог), са врло тешким КК</t>
  </si>
  <si>
    <t>B70B</t>
  </si>
  <si>
    <t>Мождани удар (шлог), са тешким КК</t>
  </si>
  <si>
    <t>B70C</t>
  </si>
  <si>
    <t>Мождани удар (шлог), без врло тешких или тешких КК</t>
  </si>
  <si>
    <t>B70D</t>
  </si>
  <si>
    <t>Мождани удар, смртни исход или трансфер (премештај у другу болницу), &lt; 5 дана</t>
  </si>
  <si>
    <t>B71A</t>
  </si>
  <si>
    <t>Поремећај кранијалних и периферних нерава са КК</t>
  </si>
  <si>
    <t>B71B</t>
  </si>
  <si>
    <t>B72A</t>
  </si>
  <si>
    <t>Инфекције нервног система које искључују вирусни менингитис, са врло тешким или тешким КК</t>
  </si>
  <si>
    <t>B72B</t>
  </si>
  <si>
    <t>Инфекције нервног система које искључују вирусни менингитис, без врло тешких или тешких КК</t>
  </si>
  <si>
    <t>B73Z</t>
  </si>
  <si>
    <t>Вирусни менингитис</t>
  </si>
  <si>
    <t>B74A</t>
  </si>
  <si>
    <t>Нетрауматски ступор и кома, са врло тешким КК</t>
  </si>
  <si>
    <t>B74B</t>
  </si>
  <si>
    <t>Нетрауматски ступор и кома, без врло тешких КК</t>
  </si>
  <si>
    <t>B75Z</t>
  </si>
  <si>
    <t>Фебрилне конвулзије</t>
  </si>
  <si>
    <t>B76A</t>
  </si>
  <si>
    <t>Напад (неуролошки), са врло тешким или тешким КК</t>
  </si>
  <si>
    <t>B76B</t>
  </si>
  <si>
    <t>Напад (неуролошки), без врло тешких или тешких КК</t>
  </si>
  <si>
    <t>B77Z</t>
  </si>
  <si>
    <t>Главобоља</t>
  </si>
  <si>
    <t>B78A</t>
  </si>
  <si>
    <t>Интракранијална повреда, са врло тешким или тешким КК</t>
  </si>
  <si>
    <t>B78B</t>
  </si>
  <si>
    <t>Интракранијална повреда, без врло тешких или тешких КК</t>
  </si>
  <si>
    <t>B79A</t>
  </si>
  <si>
    <t>Прелом лобање, са врло тешким или тешким КК</t>
  </si>
  <si>
    <t>B79B</t>
  </si>
  <si>
    <t>Прелом лобање, без врло тешких или тешких КК</t>
  </si>
  <si>
    <t>B80Z</t>
  </si>
  <si>
    <t>Остале повреде главе</t>
  </si>
  <si>
    <t>B81A</t>
  </si>
  <si>
    <t>Остали поремећаји нервног система, са врло тешким или тешким КК</t>
  </si>
  <si>
    <t>B81B</t>
  </si>
  <si>
    <t>Остали поремећаји нервног система, без врло тешких или тешких КК</t>
  </si>
  <si>
    <t>B82A</t>
  </si>
  <si>
    <t>Хронична и неспецифична параплегија/квадриплегија са или без оперативног поступка, са врло тешким КК</t>
  </si>
  <si>
    <t>B82B</t>
  </si>
  <si>
    <t>Хронична и неспецифична параплегија/квадриплегија са или без оперативног поступка, са тешким КК</t>
  </si>
  <si>
    <t>B82C</t>
  </si>
  <si>
    <t>Хронична и неспецифична параплегија/квадриплегија са или без оперативног поступка, без врло тешких/тешких КК</t>
  </si>
  <si>
    <t>Болести и поремећаји ока</t>
  </si>
  <si>
    <t>C01Z</t>
  </si>
  <si>
    <t>Процедуре код пенетрантне повреде ока</t>
  </si>
  <si>
    <t>C02Z</t>
  </si>
  <si>
    <t>Енуклеација и процедуре на орбити</t>
  </si>
  <si>
    <t>C03Z</t>
  </si>
  <si>
    <t>Процедуре на ретини (мрежњачи)</t>
  </si>
  <si>
    <t>C04Z</t>
  </si>
  <si>
    <t>Велике процедуре на корнеи (рожњачи), склери (беоњачи) и конјуктиви (вежњачи)</t>
  </si>
  <si>
    <t>C05Z</t>
  </si>
  <si>
    <t>Дакриоцисториностомија</t>
  </si>
  <si>
    <t>C10Z</t>
  </si>
  <si>
    <t>Процедуре код страбизма</t>
  </si>
  <si>
    <t>C11Z</t>
  </si>
  <si>
    <t>Процедуре на очном капку</t>
  </si>
  <si>
    <t>C12Z</t>
  </si>
  <si>
    <t>Остале процедуре на а корнеи (рожњачи), склери (беоњачи) и конјуктиви (вежњачи)</t>
  </si>
  <si>
    <t>C13Z</t>
  </si>
  <si>
    <t>Процедуре на сузном апарату</t>
  </si>
  <si>
    <t>C14Z</t>
  </si>
  <si>
    <t>Остале процедуре на оку</t>
  </si>
  <si>
    <t>C15A</t>
  </si>
  <si>
    <t>Глауком или сложене процедуре код катаракте</t>
  </si>
  <si>
    <t>C15B</t>
  </si>
  <si>
    <t>Глауком или сложене процедуре код катаракте, истог дана</t>
  </si>
  <si>
    <t>C16Z</t>
  </si>
  <si>
    <t>Процедуре на сочиву</t>
  </si>
  <si>
    <t>C60A</t>
  </si>
  <si>
    <t>Акутне и велике инфекције ока, са врло тешким или тешким КК</t>
  </si>
  <si>
    <t>C60B</t>
  </si>
  <si>
    <t>Акутне и велике инфекције ока, без врло тешких или тешких КК</t>
  </si>
  <si>
    <t>C61A</t>
  </si>
  <si>
    <t>Неуролошки и васкуларни поремећаји ока, са врло тешким КК</t>
  </si>
  <si>
    <t>C61B</t>
  </si>
  <si>
    <t>Неуролошки и васкуларни поремећаји ока, без врло тешких КК</t>
  </si>
  <si>
    <t>C62Z</t>
  </si>
  <si>
    <t>Хифема и медицински обрађена траума ока</t>
  </si>
  <si>
    <t>C63Z</t>
  </si>
  <si>
    <t>Остали поремећаји ока</t>
  </si>
  <si>
    <t>Болести и поремећају ува, носа, уста и грла</t>
  </si>
  <si>
    <t>D01Z</t>
  </si>
  <si>
    <t xml:space="preserve">Кохлеарни имплант </t>
  </si>
  <si>
    <t>D02A</t>
  </si>
  <si>
    <t>Процедуре на глави и врату, са врло тешким или тешким КК</t>
  </si>
  <si>
    <t>D02B</t>
  </si>
  <si>
    <t>Процедуре на глави и врату, са малигнитетом или умереним КК</t>
  </si>
  <si>
    <t>D02C</t>
  </si>
  <si>
    <t>Процедуре на глави и врату, без малигнитета или КК</t>
  </si>
  <si>
    <t>D03Z</t>
  </si>
  <si>
    <t>Хируршка репарација расцепа усне или непца</t>
  </si>
  <si>
    <t>D04A</t>
  </si>
  <si>
    <t>Операција максиле, са КК</t>
  </si>
  <si>
    <t>D04B</t>
  </si>
  <si>
    <t>Операција максиле, без КК</t>
  </si>
  <si>
    <t>D05Z</t>
  </si>
  <si>
    <t>Процедуре на паротидној жлезди</t>
  </si>
  <si>
    <t>D06Z</t>
  </si>
  <si>
    <t>Процедуре на параназалним синусима и мастоидном наставку и сложене процедуре на средњем уху</t>
  </si>
  <si>
    <t>D09Z</t>
  </si>
  <si>
    <t>Разне процедуре на уху, грлу, носу и усној дупљи</t>
  </si>
  <si>
    <t>D10Z</t>
  </si>
  <si>
    <t>Процедуре на носу</t>
  </si>
  <si>
    <t>D11Z</t>
  </si>
  <si>
    <t>Тонзилектомија, Аденоидектомија</t>
  </si>
  <si>
    <t>D12Z</t>
  </si>
  <si>
    <t>Остале процедуре на уху, грлу, носу и усној дупљи</t>
  </si>
  <si>
    <t>D13Z</t>
  </si>
  <si>
    <t xml:space="preserve">Миринготомија и инсерција тубуса </t>
  </si>
  <si>
    <t>D14Z</t>
  </si>
  <si>
    <t>Процедуре у усној дупљи и пљувачним жлездама</t>
  </si>
  <si>
    <t>D15Z</t>
  </si>
  <si>
    <t>Процедуре на мастоидном наставку</t>
  </si>
  <si>
    <t>D40Z</t>
  </si>
  <si>
    <t xml:space="preserve">Вађење и поправка зуба </t>
  </si>
  <si>
    <t>D60A</t>
  </si>
  <si>
    <t>Малигнитет уха, грла, носа и усне дупље, са врло тешким или тешким КК</t>
  </si>
  <si>
    <t>D60B</t>
  </si>
  <si>
    <t>Малигнитет уха, грла, носа и усне дупље, без врло тешких или тешких КК</t>
  </si>
  <si>
    <t>D61Z</t>
  </si>
  <si>
    <t>Губитак равнотеже</t>
  </si>
  <si>
    <t>D62Z</t>
  </si>
  <si>
    <t xml:space="preserve">Крварење из носа (епистакса) </t>
  </si>
  <si>
    <t>D63Z</t>
  </si>
  <si>
    <t>Запаљење средњег ува и инфекција горњег респираторног тракта</t>
  </si>
  <si>
    <t>D64Z</t>
  </si>
  <si>
    <t>Ларинготрахеитис и епиглотитис</t>
  </si>
  <si>
    <t>D65Z</t>
  </si>
  <si>
    <t>Траума и деформитети носа</t>
  </si>
  <si>
    <t>D66A</t>
  </si>
  <si>
    <t>Остале дијагнозе код уха, грла, носа и усне дупље, са КК</t>
  </si>
  <si>
    <t>D66B</t>
  </si>
  <si>
    <t>Остале дијагнозе код уха, грла, носа и усне дупље, без КК</t>
  </si>
  <si>
    <t>D67A</t>
  </si>
  <si>
    <t xml:space="preserve">Болести уста и зуба, које искључују вађење и поправку зуба </t>
  </si>
  <si>
    <t>D67B</t>
  </si>
  <si>
    <t>Болести уста и зуба, које искључују вађење зуба  и поправку зуба, истог дана</t>
  </si>
  <si>
    <t>Болести и поремећаји респираторног система</t>
  </si>
  <si>
    <t>E01A</t>
  </si>
  <si>
    <t>Велике процедуре на грудном кошу, са врло тешким КК</t>
  </si>
  <si>
    <t>E01B</t>
  </si>
  <si>
    <t>Велике процедуре на грудном кошу, без врло тешких КК</t>
  </si>
  <si>
    <t>E02A</t>
  </si>
  <si>
    <t>Остали оперативни поступци на респираторном систему, са врло тешким КК</t>
  </si>
  <si>
    <t>E02B</t>
  </si>
  <si>
    <t>Остали оперативни поступци на респираторном систему, са тешким КК</t>
  </si>
  <si>
    <t>E02C</t>
  </si>
  <si>
    <t>Остали оперативни поступци на респираторном систему, без врло тешких или тешких КК</t>
  </si>
  <si>
    <t>E40A</t>
  </si>
  <si>
    <t>Болести респираторног система и механичка вентилација, са врло тешким КК</t>
  </si>
  <si>
    <t>E40B</t>
  </si>
  <si>
    <t>Болести респираторног система и механичка вентилација, без врло тешких КК</t>
  </si>
  <si>
    <t>E41Z</t>
  </si>
  <si>
    <t>Болести респираторног система и неинвазивна механичка вентилација</t>
  </si>
  <si>
    <t>E42A</t>
  </si>
  <si>
    <t>Бронхоскопија, са врло тешким КК</t>
  </si>
  <si>
    <t>E42B</t>
  </si>
  <si>
    <t>Бронхоскопија, без врло тешких КК</t>
  </si>
  <si>
    <t>E42C</t>
  </si>
  <si>
    <t>Бронхоскопија, дневна болница</t>
  </si>
  <si>
    <t>E60A</t>
  </si>
  <si>
    <t>Цистична фиброза, са врло тешким или тешким КК</t>
  </si>
  <si>
    <t>E60B</t>
  </si>
  <si>
    <t>Цистична фиброза, без врло тешких или тешких КК</t>
  </si>
  <si>
    <t>E61A</t>
  </si>
  <si>
    <t>Плућна емболија, са врло тешким или тешким КК</t>
  </si>
  <si>
    <t>E61B</t>
  </si>
  <si>
    <t>Плућна емболија, без врло тешких или тешких КК</t>
  </si>
  <si>
    <t>E62A</t>
  </si>
  <si>
    <t>Инфекције или запаљења респираторног система, са врло тешким КК</t>
  </si>
  <si>
    <t>E62B</t>
  </si>
  <si>
    <t>Инфекције или запаљења респираторног система, са тешким и умерено тешким КК</t>
  </si>
  <si>
    <t>E62C</t>
  </si>
  <si>
    <t>Инфекције или запаљења респираторног система, без КК</t>
  </si>
  <si>
    <t>E63Z</t>
  </si>
  <si>
    <t>Апнеја у сну</t>
  </si>
  <si>
    <t>E64A</t>
  </si>
  <si>
    <t>Едем плућа и респираторна инсуфицијенција, са врло тешким КК</t>
  </si>
  <si>
    <t>E64B</t>
  </si>
  <si>
    <t>Едем плућа и респираторна инсуфицијенција, без врло тешких КК</t>
  </si>
  <si>
    <t>E65A</t>
  </si>
  <si>
    <t>ХОБП, са врло тешким или тешким КК</t>
  </si>
  <si>
    <t>E65B</t>
  </si>
  <si>
    <t>ХОБП, без врло тешких или тешких КК</t>
  </si>
  <si>
    <t>E66A</t>
  </si>
  <si>
    <t>Велика траума грудног коша, са врло тешким КК</t>
  </si>
  <si>
    <t>E66B</t>
  </si>
  <si>
    <t>Велика траума грудног коша, са тешким или умереним KK</t>
  </si>
  <si>
    <t>E66C</t>
  </si>
  <si>
    <t>Велика траума грудног коша, без КК</t>
  </si>
  <si>
    <t>E67A</t>
  </si>
  <si>
    <t>Симптоми и знаци на респираторном систему, са врло тешким или тешким КК</t>
  </si>
  <si>
    <t>E67B</t>
  </si>
  <si>
    <t>Симптоми и знаци на респираторном систему, без врло тешких или тешких КК</t>
  </si>
  <si>
    <t>E68A</t>
  </si>
  <si>
    <t>Пнеумоторакс, са врло тешким КК</t>
  </si>
  <si>
    <t>E68B</t>
  </si>
  <si>
    <t>Пнеумоторакс, без врло тешких КК</t>
  </si>
  <si>
    <t>E69A</t>
  </si>
  <si>
    <t>Бронхитис и астма, са врло тешким КК</t>
  </si>
  <si>
    <t>E69B</t>
  </si>
  <si>
    <t>Бронхитис и астма, без врло тешких КК</t>
  </si>
  <si>
    <t>E70A</t>
  </si>
  <si>
    <t>Пертусис (велики кашаљ), са КК</t>
  </si>
  <si>
    <t>E70B</t>
  </si>
  <si>
    <t>Пертусис (велики кашаљ), без КК</t>
  </si>
  <si>
    <t>E71A</t>
  </si>
  <si>
    <t>Неоплазма респираторног система, са врло тешким КК</t>
  </si>
  <si>
    <t>E71B</t>
  </si>
  <si>
    <t>Неоплазма респираторног система, без КК</t>
  </si>
  <si>
    <t>E72Z</t>
  </si>
  <si>
    <t>Проблеми са дисањем који потичу из неонаталног периода</t>
  </si>
  <si>
    <t>E73A</t>
  </si>
  <si>
    <t>Плеурални излив, са врло тешким КК</t>
  </si>
  <si>
    <t>E73B</t>
  </si>
  <si>
    <t>Плеурални излив, са тешким КК</t>
  </si>
  <si>
    <t>E73C</t>
  </si>
  <si>
    <t>Плеурални излив, без врло тешких или тешких КК</t>
  </si>
  <si>
    <t>E74A</t>
  </si>
  <si>
    <t>Болести интерстицијума плућа, са врло тешким КК</t>
  </si>
  <si>
    <t>E74B</t>
  </si>
  <si>
    <t>Болести интерстицијума плућа, са тешким КК</t>
  </si>
  <si>
    <t>E74C</t>
  </si>
  <si>
    <t>Болести интерстицијума плућа, без врло тешких или тешких КК</t>
  </si>
  <si>
    <t>E75A</t>
  </si>
  <si>
    <t>Остале болести респираторног система, са врло тешким KK</t>
  </si>
  <si>
    <t>E75B</t>
  </si>
  <si>
    <t>Остале болести респираторног система, са тешким или умереним KK</t>
  </si>
  <si>
    <t>E75C</t>
  </si>
  <si>
    <t>Остале болести респираторног система, без KK</t>
  </si>
  <si>
    <t>E76Z</t>
  </si>
  <si>
    <t>Плућна туберкулоза</t>
  </si>
  <si>
    <t>Болести и поремећаји циркулаторног система</t>
  </si>
  <si>
    <t>F01A</t>
  </si>
  <si>
    <t>Имплантација или замена аутоматског кардиовертер дефибрилатора, потпуни систем, са врло тешким или тешким КК</t>
  </si>
  <si>
    <t>F01B</t>
  </si>
  <si>
    <t>Имплантација или замена аутоматског кардиовертер дефибрилатора, потпуни систем, без врло тешких или тешких КК</t>
  </si>
  <si>
    <t>F02Z</t>
  </si>
  <si>
    <t>Имплантација или замена дела аутоматског кардиовертер дефибрилатора</t>
  </si>
  <si>
    <t>F03A</t>
  </si>
  <si>
    <t>Процедуре на срчаном залиску са применом пумпе за кардиопулмонални бајпас, са инвазивном дијагностиком на срцу, са врло тешким КК</t>
  </si>
  <si>
    <t>F03B</t>
  </si>
  <si>
    <t>Процедуре на срчаном залиску са применом пумпе за кардиопулмонални бајпас, са инвазивном дијагностиком на срцу, без брло тешких КК</t>
  </si>
  <si>
    <t>F04A</t>
  </si>
  <si>
    <t>F04B</t>
  </si>
  <si>
    <t>Процедуре на срчаном залиску са применом пумпе за кардиопулмонални бајпас, са инвазивном дијагностиком на срцу, без врло тешких КК</t>
  </si>
  <si>
    <t>F05A</t>
  </si>
  <si>
    <t>Коронарни бајпас са инвазивном дијагностиком на срцу, са врло тешким КК</t>
  </si>
  <si>
    <t>F05B</t>
  </si>
  <si>
    <t>Коронарни бајпас са инвазивном дијагностиком на срцу, без врло тешких КК</t>
  </si>
  <si>
    <t>F06A</t>
  </si>
  <si>
    <t>Коронарни бајпас са инвазивном дијагностиком на срцу, са врло тешким или тешким КК</t>
  </si>
  <si>
    <t>F06B</t>
  </si>
  <si>
    <t>Коронарни бајпас са инвазивном дијагностиком на срцу, без врло тешких или тешких КК</t>
  </si>
  <si>
    <t>F07A</t>
  </si>
  <si>
    <t>Остале кардиоторакалне или васкуларне процедуре са применом пумпе (за екстракорпоралну циркулацију) за кардиопулмонални бајпас, са врло тешким КК</t>
  </si>
  <si>
    <t>F07B</t>
  </si>
  <si>
    <t>Остале кардиоторакалне или васкуларне процедуре са применом пумпе  (за екстракорпоралну циркулацију) за кардиопулмонални бајпас, са тешким или умереним КК</t>
  </si>
  <si>
    <t>F07C</t>
  </si>
  <si>
    <t>Остале кардиоторакалне или васкуларне процедуре са применом пумпе (за екстракорпоралну циркулацију) за кардиопулмонални бајпас, без КК</t>
  </si>
  <si>
    <t>F08A</t>
  </si>
  <si>
    <t>Велике реконструкцијске процедуре на васкуларном систему без примене пумпе, са врло тешким КК</t>
  </si>
  <si>
    <t>F08B</t>
  </si>
  <si>
    <t>Велике реконструкцијске процедуре на васкуларном систему без примене пумпе, без врло тешких КК</t>
  </si>
  <si>
    <t>F09A</t>
  </si>
  <si>
    <t>Остале кариоторакалне процедуре без примене пумпе ѕа кардиопулмонални бајпас, са врло тешким КК</t>
  </si>
  <si>
    <t>F09B</t>
  </si>
  <si>
    <t>Остале кариоторакалне процедуре без примене пумпе ѕа кардиопулмонални бајпас, са тешким или умереним КК</t>
  </si>
  <si>
    <t>F09C</t>
  </si>
  <si>
    <t>Остале кариоторакалне процедуре без примене пумпе ѕа кардиопулмонални бајпас, без КК</t>
  </si>
  <si>
    <t>F10A</t>
  </si>
  <si>
    <t>Интервенције на коронарним крвним судовима код акутног инфаркта миокарда, са врло тешким КК</t>
  </si>
  <si>
    <t>F10B</t>
  </si>
  <si>
    <t>Интервенције на коронарним крвним судовима код акутног инфаркта миокарда, без КК</t>
  </si>
  <si>
    <t>F11A</t>
  </si>
  <si>
    <t xml:space="preserve">Ампутација због поремећаја циркулаторног система, осим горњих екстремитета и прста на нози, са врло тешким КК </t>
  </si>
  <si>
    <t>F11B</t>
  </si>
  <si>
    <t xml:space="preserve">Ампутација због поремећаја циркулаторног система, осим горњих екстремитета и прста на нози, без врло тешких КК </t>
  </si>
  <si>
    <t>F12A</t>
  </si>
  <si>
    <t>Уградња или замена пејсмејкера, потпуни систем, са врло тешким КК</t>
  </si>
  <si>
    <t>F12B</t>
  </si>
  <si>
    <t>Уградња или замена пејсмејкера, потпуни систем, без врло тешких КК</t>
  </si>
  <si>
    <t>F13A</t>
  </si>
  <si>
    <t>Ампутација горњег екстремитета и прста на нози због поремећаја циркулаторног система, са врло тешким КК</t>
  </si>
  <si>
    <t>F13B</t>
  </si>
  <si>
    <t>Ампутација горњег екстремитета и прста на нози због поремећаја циркулаторног система, без врло тешких КК</t>
  </si>
  <si>
    <t>F14A</t>
  </si>
  <si>
    <t>Васкуларне процедуре, осим велике реконструкције, без примене пумпе за кардиопулмонарни бајпас, са врло тешким КК</t>
  </si>
  <si>
    <t>F14B</t>
  </si>
  <si>
    <t>Васкуларне процедуре, осим велике реконструкције, без примене пумпе за кардиопулмонарни бајпас, са тешким КК</t>
  </si>
  <si>
    <t>F14C</t>
  </si>
  <si>
    <t>Васкуларне процедуре, осим велике реконструкције, без примене пумпе за кардиопулмонарни бајпас, без врло тешким или тешких КК</t>
  </si>
  <si>
    <t>F15A</t>
  </si>
  <si>
    <t>Интервентна коронарна процедура, без акутног инфаркта миокарда, са инсерцијом стента, са врло тешким или тешким КК</t>
  </si>
  <si>
    <t>F15B</t>
  </si>
  <si>
    <t>Интервентна коронарна процедура, без акутног инфаркта миокарда, са инсерцијом стента, без врло тешких или тешких КК</t>
  </si>
  <si>
    <t>F16A</t>
  </si>
  <si>
    <t>Интервентна коронарна процедура, без акутног инфаркта миокарда, без инсерције, са врло тешким КК</t>
  </si>
  <si>
    <t>F16B</t>
  </si>
  <si>
    <t>Интервентна коронарна процедура, без акутног инфаркта миокарда, без инсерције, без врло тешких КК</t>
  </si>
  <si>
    <t>F17A</t>
  </si>
  <si>
    <t>Имплантација или замена генератора пејсмејкера, са врло тешким или тешким КК</t>
  </si>
  <si>
    <t>F17B</t>
  </si>
  <si>
    <t>F18A</t>
  </si>
  <si>
    <t>Остале процедуре у вези са пејсмејкером, са КК</t>
  </si>
  <si>
    <t>F18B</t>
  </si>
  <si>
    <t>Остале процедуре у вези са пејсмејкером, без КК</t>
  </si>
  <si>
    <t>F19Z</t>
  </si>
  <si>
    <t>Остале васкуларе перкутане интервенције на срцу</t>
  </si>
  <si>
    <t>F20Z</t>
  </si>
  <si>
    <t>Постављање лигатуре на вену и њено уклањање</t>
  </si>
  <si>
    <t>F21A</t>
  </si>
  <si>
    <t>Остали оперативни поступци на циркулаторном систему, са врло тешким КК</t>
  </si>
  <si>
    <t>F21B</t>
  </si>
  <si>
    <t>Остали оперативни поступци на циркулаторном систему, без врло тешких КК</t>
  </si>
  <si>
    <t>F40A</t>
  </si>
  <si>
    <t>Болести (дијагнозе) циркулаторног система са механичком вентилацијом, са врло тешким КК</t>
  </si>
  <si>
    <t>F40B</t>
  </si>
  <si>
    <t>Болести (дијагнозе) циркулаторног система са механичком вентилацијом, без врло тешких КК</t>
  </si>
  <si>
    <t>F41A</t>
  </si>
  <si>
    <t>Поремећаји циркулаторног система, АИМ, инвазивна дијагностика на срцу, са врло тешким или тешким KK</t>
  </si>
  <si>
    <t>F41B</t>
  </si>
  <si>
    <t>Поремећаји циркулаторног система, АИМ, инвазивна дијагностика на срцу, без врло тешких или тешких KK</t>
  </si>
  <si>
    <t>F42A</t>
  </si>
  <si>
    <t>Поремећаји циркулације, без АИМ, са инвазивном дијагностиком на срцу, са сложеним дијагнозама или процедурама</t>
  </si>
  <si>
    <t>F42B</t>
  </si>
  <si>
    <t>Поремећаји циркулације, без АИМ, са инвазивном дијагностиком на срцу, без сложених дијагноза или процедура</t>
  </si>
  <si>
    <t>F42C</t>
  </si>
  <si>
    <t>Поремећаји циркулације, без АИМ, са инвазивном дијагностиком на срцу, дневна болница</t>
  </si>
  <si>
    <t>F43Z</t>
  </si>
  <si>
    <t>Болести (дијагнозе) циркулаторног система, са неинвазивном вентилацијом</t>
  </si>
  <si>
    <t>F60A</t>
  </si>
  <si>
    <t>Поремећаји циркулације, са АИМ, без инвазивне дијагностике на срцу, са сложенимх дијагнозама или процедурама</t>
  </si>
  <si>
    <t>F60B</t>
  </si>
  <si>
    <t>Поремећаји циркулације, се АИМ, без инвазивне дијагностике на срцу, без сложених дијагноза или процедура</t>
  </si>
  <si>
    <t>F61A</t>
  </si>
  <si>
    <t>Инфективни ендокардитис са врло тешким компликацијама</t>
  </si>
  <si>
    <t>F61B</t>
  </si>
  <si>
    <t>Инфективни ендокардитис без врло тешких компликација</t>
  </si>
  <si>
    <t>F62A</t>
  </si>
  <si>
    <t>Срчана инсуфицијенција и шок, са врло тешким КК</t>
  </si>
  <si>
    <t>F62B</t>
  </si>
  <si>
    <t>Срчана инсуфицијенција и шок, без врло тешких КК</t>
  </si>
  <si>
    <t>F63A</t>
  </si>
  <si>
    <t>Венска тромбоза са врло тешким или тешким КК</t>
  </si>
  <si>
    <t>F63B</t>
  </si>
  <si>
    <t>Венска тромбоза без врло тешких или тешких КК</t>
  </si>
  <si>
    <t>F64A</t>
  </si>
  <si>
    <t>Улцерација коже због поремећаја циркулације, са врло тешким или тешким КК</t>
  </si>
  <si>
    <t>F64B</t>
  </si>
  <si>
    <t>Улцерација коже због поремећаја циркулације, без врло тешких или тешких КК</t>
  </si>
  <si>
    <t>F65A</t>
  </si>
  <si>
    <t>Поремећај периферних крвних судова, са врло тешким или тешким КК</t>
  </si>
  <si>
    <t>F65B</t>
  </si>
  <si>
    <t>Поремећај периферних крвних судова, без врло тешких или тешких КК</t>
  </si>
  <si>
    <t>F66A</t>
  </si>
  <si>
    <t>Атеросклероза коронарних крвних судова, са КК</t>
  </si>
  <si>
    <t>F66B</t>
  </si>
  <si>
    <t>Атеросклероза коронарних крвних судова, без КК</t>
  </si>
  <si>
    <t>F67A</t>
  </si>
  <si>
    <t>Хипертензија, са КК</t>
  </si>
  <si>
    <t>F67B</t>
  </si>
  <si>
    <t>Хипертензија, без КК</t>
  </si>
  <si>
    <t>F68A</t>
  </si>
  <si>
    <t>Конгенитална болест срца, са КК</t>
  </si>
  <si>
    <t>F68B</t>
  </si>
  <si>
    <t>Конгенитална болест срца, без КК</t>
  </si>
  <si>
    <t>F69A</t>
  </si>
  <si>
    <t>Поремећаји срчаних залистака, са врло тешким или тешким КК</t>
  </si>
  <si>
    <t>F69B</t>
  </si>
  <si>
    <t>Поремећаји срчаних залистака, без врло тешких или тешких КК</t>
  </si>
  <si>
    <t>F72A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</si>
  <si>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</t>
    </r>
  </si>
  <si>
    <t>F72B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</si>
  <si>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</t>
    </r>
  </si>
  <si>
    <t>F73A</t>
  </si>
  <si>
    <t>Синкопа и колапс, са врло тешким или тешким KK</t>
  </si>
  <si>
    <t>F73B</t>
  </si>
  <si>
    <t>Синкопа и колапс, без врло тешких или тешких KK</t>
  </si>
  <si>
    <t>F74Z</t>
  </si>
  <si>
    <t>Бол у грудима</t>
  </si>
  <si>
    <t>F75A</t>
  </si>
  <si>
    <t>Остали поремећаји циркулаторног система, са врло тешким КК</t>
  </si>
  <si>
    <t>F75B</t>
  </si>
  <si>
    <t>Остали поремећаји циркулаторног система, без врло тешких КК</t>
  </si>
  <si>
    <t>F75C</t>
  </si>
  <si>
    <t>Остали поремећаји циркулаторног система, без врло тешких или тешких КК</t>
  </si>
  <si>
    <t>F76A</t>
  </si>
  <si>
    <t>Аритмија, срчани застој и поремећаји проводљивости, са врло тешким или тешким КК</t>
  </si>
  <si>
    <t>F76B</t>
  </si>
  <si>
    <t>Аритмија, срчани застој и поремећаји проводљивости, без врло тешких или тешких КК</t>
  </si>
  <si>
    <t>Болести и поремећаји дигестивног система</t>
  </si>
  <si>
    <t>G01A</t>
  </si>
  <si>
    <t>Ресекција ректума, са врло тешким КК</t>
  </si>
  <si>
    <t>G01B</t>
  </si>
  <si>
    <t>Ресекција ректума, без врло тешких КК</t>
  </si>
  <si>
    <t>G02A</t>
  </si>
  <si>
    <t>Велике процедуре на танком и дебелом цреву, са врло тешким КК</t>
  </si>
  <si>
    <t>G02B</t>
  </si>
  <si>
    <t>Велике процедуре на танком и дебелом цреву, без врло тешких КК</t>
  </si>
  <si>
    <t>G03A</t>
  </si>
  <si>
    <t>Процедуре на желуцу, једњаку и дванаестопалачном цреву и малигнитет</t>
  </si>
  <si>
    <t>G03B</t>
  </si>
  <si>
    <t>Процедуре на желуцу, једњаку и дванаестопалачном цреву и малигнитет, са врло тешким и тешким компликацијама</t>
  </si>
  <si>
    <t>G03C</t>
  </si>
  <si>
    <t>Процедуре на желуцу, једњаку и дванаестопалачном цреву и малигнитет, без врло тешких и тешких компликација</t>
  </si>
  <si>
    <t>G04A</t>
  </si>
  <si>
    <t>Адхезиолиза перитонеума, са врло тешким КК</t>
  </si>
  <si>
    <t>G04B</t>
  </si>
  <si>
    <t>Адхезиолиза перитонеума, са тешким или умереним КК</t>
  </si>
  <si>
    <t>G04C</t>
  </si>
  <si>
    <t>Адхезиолиза перитонеума, без КК</t>
  </si>
  <si>
    <t>G05A</t>
  </si>
  <si>
    <t>Мање процедуре на танком и дебелом цреву, са врло тешким КК</t>
  </si>
  <si>
    <t>G05B</t>
  </si>
  <si>
    <t>Мање процедуре на танком и дебелом цреву, са тешким или умереним КК</t>
  </si>
  <si>
    <t>G05C</t>
  </si>
  <si>
    <t>Мање процедуре на танком и дебелом цреву, без КК</t>
  </si>
  <si>
    <t>G06Z</t>
  </si>
  <si>
    <t>Процедура пилоромиотомије</t>
  </si>
  <si>
    <t>G07A</t>
  </si>
  <si>
    <t>Апендектомија са врло тешким или тешким КК</t>
  </si>
  <si>
    <t>G07B</t>
  </si>
  <si>
    <t>Апендектомија без врло тешких или тешких КК</t>
  </si>
  <si>
    <t>G10A</t>
  </si>
  <si>
    <t>Процедуре код херније, са КК</t>
  </si>
  <si>
    <t>G10B</t>
  </si>
  <si>
    <t>Процедуре код херније, без КК</t>
  </si>
  <si>
    <t>G11Z</t>
  </si>
  <si>
    <t>Процедуре на анусу и стоме</t>
  </si>
  <si>
    <t>G12A</t>
  </si>
  <si>
    <t>Остали оперативни поступци са врло тешким КК</t>
  </si>
  <si>
    <t>G12B</t>
  </si>
  <si>
    <t>Остали оперативни поступци, са тешким или умереним КК</t>
  </si>
  <si>
    <t>G12C</t>
  </si>
  <si>
    <t>Остали оперативни поступци, без КК</t>
  </si>
  <si>
    <t>G46A</t>
  </si>
  <si>
    <t>Сложена гастроскопија, са врло тешким или тешким КК</t>
  </si>
  <si>
    <t>G46B</t>
  </si>
  <si>
    <t>Сложена гастроскопија, без врло тешких или тешких КК</t>
  </si>
  <si>
    <t>G46C</t>
  </si>
  <si>
    <t>Сложена гастроскопија, истог дана</t>
  </si>
  <si>
    <t>G47A</t>
  </si>
  <si>
    <t>Остале процедуре гастроскопије, са врло тешким КК</t>
  </si>
  <si>
    <t>G47B</t>
  </si>
  <si>
    <t>Остале процедуре гастроскопије, без врло тешким КК</t>
  </si>
  <si>
    <t>G47C</t>
  </si>
  <si>
    <t>Остале процедуре гастроскопије, дневна болница</t>
  </si>
  <si>
    <t>G48A</t>
  </si>
  <si>
    <t>Колоноскопија, са врло тешким или тешким КК</t>
  </si>
  <si>
    <t>G48B</t>
  </si>
  <si>
    <t>Колоноскопија, без врло тешких или тешких КК</t>
  </si>
  <si>
    <t>G48C</t>
  </si>
  <si>
    <t>Колоноскопија, дневна болница</t>
  </si>
  <si>
    <t>G60A</t>
  </si>
  <si>
    <t>Малигнитет дигестивног система, са врло тешким или тешким КК</t>
  </si>
  <si>
    <t>G60B</t>
  </si>
  <si>
    <t>Малигнитет дигестивног система, без врло тешких или тешких КК</t>
  </si>
  <si>
    <t>G61A</t>
  </si>
  <si>
    <t>Гастроинестинална хеморагија, са врло тешким или тешким КК</t>
  </si>
  <si>
    <t>G61B</t>
  </si>
  <si>
    <t>Гастроинестинална хеморагија, без врло тешких или тешких КК</t>
  </si>
  <si>
    <t>G62Z</t>
  </si>
  <si>
    <t>Компликовани пептички улкус</t>
  </si>
  <si>
    <t>G63Z</t>
  </si>
  <si>
    <t>Некомпликовани пептички улкус</t>
  </si>
  <si>
    <t>G64A</t>
  </si>
  <si>
    <t>Инфламаторна болест црева, са КК</t>
  </si>
  <si>
    <t>G64B</t>
  </si>
  <si>
    <t>Инфламаторна болест црева, без КК</t>
  </si>
  <si>
    <t>G65A</t>
  </si>
  <si>
    <t>Опструкција гастроинтестиналног система са KK</t>
  </si>
  <si>
    <t>G65B</t>
  </si>
  <si>
    <t>Опструкција гастроинтестиналног система без KK</t>
  </si>
  <si>
    <t>G66Z</t>
  </si>
  <si>
    <t>Абдоминални бол или мезентеријски аденитис</t>
  </si>
  <si>
    <t>G67A</t>
  </si>
  <si>
    <t>Езофагитис, гастроентеритис и разни поремећаји дигестивног система, са врло тешким или тешким КК</t>
  </si>
  <si>
    <t>G67B</t>
  </si>
  <si>
    <t>Езофагитис, гастроентеритис и разни поремећаји дигестивног система, без врло тешких или тешких КК</t>
  </si>
  <si>
    <t>G70A</t>
  </si>
  <si>
    <t>Остале дијагнозе дигестивног система са KK</t>
  </si>
  <si>
    <t>G70B</t>
  </si>
  <si>
    <t>Остале дијагнозе дигестивног система без KK</t>
  </si>
  <si>
    <t>Болести и поремећаји хепатобилијарног система и панкреаса</t>
  </si>
  <si>
    <t>H01A</t>
  </si>
  <si>
    <t>Процедуре на пакнреасу, јетри и шантовима са врло тешким КК</t>
  </si>
  <si>
    <t>H01B</t>
  </si>
  <si>
    <t>Процедуре на пакнреасу, јетри и шантовима без врло тешких КК</t>
  </si>
  <si>
    <t>H02A</t>
  </si>
  <si>
    <t>Велике процедуре на билијарном тракту, малигнитет или са врло тешким КК</t>
  </si>
  <si>
    <t>H02B</t>
  </si>
  <si>
    <t>Велике процедуре на билијарном тракту, малигнитет или са умерено тешким КК</t>
  </si>
  <si>
    <t>H02C</t>
  </si>
  <si>
    <t>Велике процедуре на билијарном тракту, без малигнитет и без КК</t>
  </si>
  <si>
    <t>H05A</t>
  </si>
  <si>
    <t>Дијагностичке процедуре на хепатобилијарном систему са врло тешким или тешким КК</t>
  </si>
  <si>
    <t>H05B</t>
  </si>
  <si>
    <t>Дијагностичке процедуре на хепатобилијарном систему без врло тешких или тешких КК</t>
  </si>
  <si>
    <t>H06A</t>
  </si>
  <si>
    <t>Остали оперативни поступци на хепатобилијарном систему и панкреасу, са врло тешким КК</t>
  </si>
  <si>
    <t>H06B</t>
  </si>
  <si>
    <t>Остали оперативни поступци на хепатобилијарном систему и панкреасу, без врло тешких КК</t>
  </si>
  <si>
    <t>H07A</t>
  </si>
  <si>
    <r>
      <t xml:space="preserve">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</t>
    </r>
  </si>
  <si>
    <t>H07B</t>
  </si>
  <si>
    <r>
      <t xml:space="preserve">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</t>
    </r>
  </si>
  <si>
    <t>H08A</t>
  </si>
  <si>
    <t>Лапароскопска холецистектомија са затвореним испитивањем проходности ductus choledocus-a или са врло тешким и тешким компликацијама</t>
  </si>
  <si>
    <t>H08B</t>
  </si>
  <si>
    <t>Лапароскопска холецистектомија без затворених испитивања проходности ductus choledocus-a или без врло тешких и тешких компликација</t>
  </si>
  <si>
    <t>H40A</t>
  </si>
  <si>
    <t>Ендоскопске процедуре код крварећих варикозитета једњака, са врло тешким КК</t>
  </si>
  <si>
    <t>H40B</t>
  </si>
  <si>
    <t>Ендоскопске процедуре код крварећих варикозитета једњака, без врло тешких КК</t>
  </si>
  <si>
    <t>H43A</t>
  </si>
  <si>
    <t>Ендоскопска ретроградна холангиопанкреатографија, са врло тешким или тешким КК</t>
  </si>
  <si>
    <t>H43B</t>
  </si>
  <si>
    <t>Ендоскопска ретроградна холангиопанкреатографија, без врло тешких или тешких КК</t>
  </si>
  <si>
    <t>H60A</t>
  </si>
  <si>
    <t>Цироза и алкохолни хепатитис са врло тешким КК</t>
  </si>
  <si>
    <t>H60B</t>
  </si>
  <si>
    <t>Цироза и алкохолни хепатитис са тешким КК</t>
  </si>
  <si>
    <t>H60C</t>
  </si>
  <si>
    <t>Цироза и алкохолни хепатитис без врло тешких или тешких КК</t>
  </si>
  <si>
    <t>H61A</t>
  </si>
  <si>
    <t>Малигнитет хепатобилијарног система и панкреаса, (старост &gt; 69 година са врло тешким KK) или са врло тешким KK</t>
  </si>
  <si>
    <t>H61B</t>
  </si>
  <si>
    <t>Малигнитет хепатобилијарног система и панкреаса, (старост &gt; 69 година без врло тешких KK) или са врло тешким KK</t>
  </si>
  <si>
    <t>H62A</t>
  </si>
  <si>
    <t>Поремећаји панкреаса, без малигнитета, са врло тешким или тешким KK</t>
  </si>
  <si>
    <t>H62B</t>
  </si>
  <si>
    <t>Поремећаји панкреаса, без малигнитета, без врло тешких или тешких KK</t>
  </si>
  <si>
    <t>H63A</t>
  </si>
  <si>
    <t>Поремећаји јетре, без малигнитета, цирозе и алкохолног хепатитиса са врло тешким или тешким KK</t>
  </si>
  <si>
    <t>H63B</t>
  </si>
  <si>
    <t>Поремећаји јетре, без малигнитета, цирозе и алкохолног хепатитиса без врло тешких или тешких KK</t>
  </si>
  <si>
    <t>H64A</t>
  </si>
  <si>
    <t>Поремећаји билијарног тракта, са КК</t>
  </si>
  <si>
    <t>H64B</t>
  </si>
  <si>
    <t>Поремећаји билијарног тракта, без КК</t>
  </si>
  <si>
    <t>Болести и поремећаји мускулоскелетног система и везивног ткива</t>
  </si>
  <si>
    <t>I01A</t>
  </si>
  <si>
    <t>Обостране или вишеструке велике процедуре на зглобовима доњих екстремитета, са ревизијом или са врло тешким КК</t>
  </si>
  <si>
    <t>I01B</t>
  </si>
  <si>
    <t>Обостране или вишеструке велике процедуре на зглобовима доњих екстремитета, са ревизијом или без врло тешких КК</t>
  </si>
  <si>
    <t>I02A</t>
  </si>
  <si>
    <t>Микроваскуларна ткива или режањ коже, без шаке, са врло тешким или тешким КК</t>
  </si>
  <si>
    <t>I02B</t>
  </si>
  <si>
    <t>Режањ коже, искључујући шаку, са врло тешким или тешким КК</t>
  </si>
  <si>
    <t>I03A</t>
  </si>
  <si>
    <t>Замена кука, са врло тешким или тешким KK</t>
  </si>
  <si>
    <t>I03B</t>
  </si>
  <si>
    <t>Замена кука, без врло тешких или тешких KK</t>
  </si>
  <si>
    <t>I04A</t>
  </si>
  <si>
    <t>Замена колена, са врло тешким или тешким КК</t>
  </si>
  <si>
    <t>I04B</t>
  </si>
  <si>
    <t>Замена колена, без врло тешких или тешких КК</t>
  </si>
  <si>
    <t>I04Z</t>
  </si>
  <si>
    <t>Замена и поновно повезивање колена</t>
  </si>
  <si>
    <t>I05A</t>
  </si>
  <si>
    <t>Остале замене зглобова, са врло тешким или тешким КК</t>
  </si>
  <si>
    <t>I05B</t>
  </si>
  <si>
    <t>Остале замене зглобова, без врло тешких или тешких КК</t>
  </si>
  <si>
    <t>I06Z</t>
  </si>
  <si>
    <t>Спинална фузија и деформитет</t>
  </si>
  <si>
    <t>I07Z</t>
  </si>
  <si>
    <t>Ампутација</t>
  </si>
  <si>
    <t>I08A</t>
  </si>
  <si>
    <t>Остале процедуре на куку и фемуру, са врло тешким или тешким KK</t>
  </si>
  <si>
    <t>I08B</t>
  </si>
  <si>
    <t>Остале процедуре на куку и фемуру, без врло тешких или тешких KK</t>
  </si>
  <si>
    <t>I09A</t>
  </si>
  <si>
    <t>Спинална фузија, са врло тешким или тешким KK</t>
  </si>
  <si>
    <t>I09B</t>
  </si>
  <si>
    <t>I10A</t>
  </si>
  <si>
    <t>Остале процедуре на леђима и врату, са врло тешким или тешким КК</t>
  </si>
  <si>
    <t>I10B</t>
  </si>
  <si>
    <t>Остале процедуре на леђима и врату, без врло тешких или тешких КК</t>
  </si>
  <si>
    <t>I11Z</t>
  </si>
  <si>
    <t>Процедуре продужавања екстремитета</t>
  </si>
  <si>
    <t>I12A</t>
  </si>
  <si>
    <t>Инфекција или запаљење костију или зглобова, разне процедуре на мишићном систему и везивном ткиву са врло тешким КК</t>
  </si>
  <si>
    <t>I12B</t>
  </si>
  <si>
    <t>Инфекција или запаљење костију или зглобова, разне процедуре на мишићном систему и везивном ткиву са тешким КК</t>
  </si>
  <si>
    <t>I12C</t>
  </si>
  <si>
    <t>Инфекција или запаљење костију или зглобова, разне процедуре на мишићном систему и везивном ткиву без врло тешких или тешких КК</t>
  </si>
  <si>
    <t>I13A</t>
  </si>
  <si>
    <t>Процедуре на хумерусу, тибији, фибули, чланку (ножном), са врло тешким или тешким КК</t>
  </si>
  <si>
    <t>I13B</t>
  </si>
  <si>
    <t>Процедуре на хумерусу, тибији, фибули, чланку (ножном), без врло тешких или тешких КК</t>
  </si>
  <si>
    <t>I15Z</t>
  </si>
  <si>
    <t>Операције кранио - фацијалне регије</t>
  </si>
  <si>
    <t>I16Z</t>
  </si>
  <si>
    <t>Остале процедуре на рамену</t>
  </si>
  <si>
    <t>I17A</t>
  </si>
  <si>
    <t>Максило - фацијална хирургија, са КК</t>
  </si>
  <si>
    <t>I17B</t>
  </si>
  <si>
    <t>Максило - фацијална хирургија, без КК</t>
  </si>
  <si>
    <t>I18Z</t>
  </si>
  <si>
    <t>Остале процедуре на колену</t>
  </si>
  <si>
    <t>I19A</t>
  </si>
  <si>
    <t>Остале процедуре на лакту и подлактици, са КК</t>
  </si>
  <si>
    <t>I19B</t>
  </si>
  <si>
    <t>Остале процедуре на лакту и подлактици, без КК</t>
  </si>
  <si>
    <t>I20Z</t>
  </si>
  <si>
    <t>Остале процедуре на стопалу</t>
  </si>
  <si>
    <t>I21Z</t>
  </si>
  <si>
    <t>Локална ексцизија и одстрањење унутрашњег фиксатора кука и фемура (бутне кости)</t>
  </si>
  <si>
    <t>I23Z</t>
  </si>
  <si>
    <t>Локална ексцизија и одстрањење унутрашњег фиксатора, искључује кук и фемур (бутну кост)</t>
  </si>
  <si>
    <t>I24Z</t>
  </si>
  <si>
    <t xml:space="preserve">Артроскопија </t>
  </si>
  <si>
    <t>I25A</t>
  </si>
  <si>
    <t>Дијагностичке процедуре (укључујући и биопсију) на костима и зглобовима, са КК</t>
  </si>
  <si>
    <t>I25B</t>
  </si>
  <si>
    <t>Дијагностичке процедуре (укључујући и биопсију) на костима и зглобовима, без КК</t>
  </si>
  <si>
    <t>I27A</t>
  </si>
  <si>
    <t>Процедуре на меким ткивима, са врло тешким или тешким КК</t>
  </si>
  <si>
    <t>I27B</t>
  </si>
  <si>
    <t>Процедуре на меким ткивима, без врло тешких или тешких КК</t>
  </si>
  <si>
    <t>I28A</t>
  </si>
  <si>
    <t>Остале процедуре на везивном ткиву са КК</t>
  </si>
  <si>
    <t>I28B</t>
  </si>
  <si>
    <t>Остале процедуре на везивном ткиву без КК</t>
  </si>
  <si>
    <t>I29Z</t>
  </si>
  <si>
    <t>Реконструкција или ревизија колена</t>
  </si>
  <si>
    <t>I30Z</t>
  </si>
  <si>
    <t>Процедуре на шаци</t>
  </si>
  <si>
    <t>I31A</t>
  </si>
  <si>
    <t xml:space="preserve">Процедура ревизије на куку, са врло тешким КК </t>
  </si>
  <si>
    <t>I31B</t>
  </si>
  <si>
    <t xml:space="preserve">Процедура ревизије на куку, без врло тешких КК </t>
  </si>
  <si>
    <t>I32A</t>
  </si>
  <si>
    <t>Процедура ревизије на колену, са врло тешким КК</t>
  </si>
  <si>
    <t>I32B</t>
  </si>
  <si>
    <t>Процедура ревизије на колену, са тешким КК</t>
  </si>
  <si>
    <t>I32C</t>
  </si>
  <si>
    <t>Процедура ревизије на колену, без тешких или врло тешких КК</t>
  </si>
  <si>
    <t>I60Z</t>
  </si>
  <si>
    <t>Прелом тела фемура</t>
  </si>
  <si>
    <t>I61A</t>
  </si>
  <si>
    <t>Прелом дисталног дела фемура, са КК</t>
  </si>
  <si>
    <t>I61B</t>
  </si>
  <si>
    <t>Прелом дисталног дела фемура, без КК</t>
  </si>
  <si>
    <t>I63A</t>
  </si>
  <si>
    <t>Растргнућа, истегнућа, ишчашења у регији кука, карлице и бедара, са КК</t>
  </si>
  <si>
    <t>I63B</t>
  </si>
  <si>
    <t>Растргнућа, истегнућа, ишчашења у регији кука, карлице и бедара, без КК</t>
  </si>
  <si>
    <t>I64A</t>
  </si>
  <si>
    <t>Остеомијелитис са KK</t>
  </si>
  <si>
    <t>I64B</t>
  </si>
  <si>
    <t>Остеомијелитис без KK</t>
  </si>
  <si>
    <t>I65A</t>
  </si>
  <si>
    <t>Малигнитет везивног ткива укључујући и патолошки прелом, са врло тешким или тешким КК</t>
  </si>
  <si>
    <t>I65B</t>
  </si>
  <si>
    <t>Малигнитет везивног ткива укључујући и патолошки прелом, без врло тешких или тешких КК</t>
  </si>
  <si>
    <t>I66A</t>
  </si>
  <si>
    <t>Инфламаторни мускулоскелетни поремећаји, са врло тешким или тешким КК</t>
  </si>
  <si>
    <t>I66B</t>
  </si>
  <si>
    <t>Инфламаторни мускулоскелетни поремећаји, без врло тешких или тешких КК</t>
  </si>
  <si>
    <t>I67A</t>
  </si>
  <si>
    <t>Септички артритис, са врло тешким или тешким КК</t>
  </si>
  <si>
    <t>I67B</t>
  </si>
  <si>
    <t>Септички артритис, без врло тешких или тешких КК</t>
  </si>
  <si>
    <t>I68A</t>
  </si>
  <si>
    <t>Нехируршки спинални поремећаји, са КК</t>
  </si>
  <si>
    <t>I68B</t>
  </si>
  <si>
    <t>Нехируршки спинални поремећаји, без КК</t>
  </si>
  <si>
    <t>I68C</t>
  </si>
  <si>
    <t>Нехируршки спинални поремећаји, истог дана</t>
  </si>
  <si>
    <t>I69A</t>
  </si>
  <si>
    <t>Болести костију и специфичне артропатије, са врло тешким или тешким КК</t>
  </si>
  <si>
    <t>I69B</t>
  </si>
  <si>
    <t>Болести костију и специфичне артропатије, без врло тешких или тешких КК</t>
  </si>
  <si>
    <t>I71A</t>
  </si>
  <si>
    <t>Остали мишићно-тетивни поремећаји, са врло тешким или тешким КК</t>
  </si>
  <si>
    <t>I71B</t>
  </si>
  <si>
    <t>Остали мишићно-тетивни поремећаји, без врло тешких или тешких КК</t>
  </si>
  <si>
    <t>I72A</t>
  </si>
  <si>
    <t>Одређени мишићно-тетивни поремећаји, са врло тешким или тешким КК</t>
  </si>
  <si>
    <t>I72B</t>
  </si>
  <si>
    <t>Одређени мишићно-тетивни поремећаји, без врло тешких или тешких КК</t>
  </si>
  <si>
    <t>I73A</t>
  </si>
  <si>
    <t>Додатна нега због мускулоскелетних импланата/протеза, са врло тешким или тешким КК</t>
  </si>
  <si>
    <t>I73B</t>
  </si>
  <si>
    <t>Додатна нега због мускулоскелетних импланата/протеза, без врло тешких или тешких КК</t>
  </si>
  <si>
    <t>I74Z</t>
  </si>
  <si>
    <t>Повреда подлактице, ручног зглоба, шаке или стопала</t>
  </si>
  <si>
    <t>I75A</t>
  </si>
  <si>
    <t>Повреда рамена, надлактице, лакта, колена, ноге, са врло тешким КК</t>
  </si>
  <si>
    <t>I75B</t>
  </si>
  <si>
    <t>Повреда рамена, надлактице, лакта, колена, ноге, без врло тешких КК</t>
  </si>
  <si>
    <t>I76A</t>
  </si>
  <si>
    <t>Остали мускулоскелетни поремећаји, са врло тешким КК</t>
  </si>
  <si>
    <t>I76B</t>
  </si>
  <si>
    <t>Остали мускулоскелетни поремећаји, без врло тешких КК</t>
  </si>
  <si>
    <t>I77A</t>
  </si>
  <si>
    <t>Прелом карлице, са врло тешким или тешким КК</t>
  </si>
  <si>
    <t>I77B</t>
  </si>
  <si>
    <t>Прелом карлице, без врло тешких или тешких КК</t>
  </si>
  <si>
    <t>I78A</t>
  </si>
  <si>
    <t>Прелом врата бутне кости, са врло тешким или тешким КК</t>
  </si>
  <si>
    <t>I78B</t>
  </si>
  <si>
    <t>Прелом врата бутне кости, без врло тешких или тешких КК</t>
  </si>
  <si>
    <t>I79A</t>
  </si>
  <si>
    <t>Патолошка фрактура, са врло тешким КК</t>
  </si>
  <si>
    <t>I79B</t>
  </si>
  <si>
    <t>Патолошка фрактура, без врло тешким КК</t>
  </si>
  <si>
    <t>Болести и поремећаји коже, поткожног ткива и дојке</t>
  </si>
  <si>
    <t>J01A</t>
  </si>
  <si>
    <t>Микроваскуларни пренос ткива, код болести коже или дојке, са врло тешким или тешким КК</t>
  </si>
  <si>
    <t>J01B</t>
  </si>
  <si>
    <t>Микроваскуларни пренос ткива, код болести коже или дојке, без врло тешких или тешких КК</t>
  </si>
  <si>
    <t>J06Z</t>
  </si>
  <si>
    <t>Велике процедуре код болести дојке</t>
  </si>
  <si>
    <t>J07Z</t>
  </si>
  <si>
    <t>Мање процедуре код болести дојке</t>
  </si>
  <si>
    <t>J08A</t>
  </si>
  <si>
    <t>Остали трансплантати коже и/или поступци дебридмана, са врло тешким КК</t>
  </si>
  <si>
    <t>J08B</t>
  </si>
  <si>
    <t>Остали трансплантати коже и/или поступци дебридмана, без врло тешких КК</t>
  </si>
  <si>
    <t>J09Z</t>
  </si>
  <si>
    <t>Перианалне и пилонидалне процедуре</t>
  </si>
  <si>
    <t>J10Z</t>
  </si>
  <si>
    <t>Процедуре пластичне хирургије на кожи, поткожном ткиву и дојци</t>
  </si>
  <si>
    <t>J11Z</t>
  </si>
  <si>
    <t>Остале процедуре на кожи, поткожном ткиву и дојци</t>
  </si>
  <si>
    <t>J12A</t>
  </si>
  <si>
    <t>Процедуре на доњим екстремитетима, улцерација/целулитис, са врло тешким КК</t>
  </si>
  <si>
    <t>J12B</t>
  </si>
  <si>
    <t>Процедуре на доњим екстремитетима, улцерација/целулитис, без врло тешких КК и графт (пресађивање помоћу режња коже)</t>
  </si>
  <si>
    <t>J12C</t>
  </si>
  <si>
    <t>Процедуре на доњим екстремитетима, улцерација/целулитис, без врло тешких КК, без графта</t>
  </si>
  <si>
    <t>J13A</t>
  </si>
  <si>
    <t>Процедуре на доњим екстремитетима, без улцерација/целулитиса, са графтом и са врло тешким или тешким КК</t>
  </si>
  <si>
    <t>J13B</t>
  </si>
  <si>
    <t>Процедуре на доњим екстремитетима, без улцерација/целилитиса, без графта (пресађивања коже) и без врло тешких или тешких КК</t>
  </si>
  <si>
    <t>J14Z</t>
  </si>
  <si>
    <t>Већа реконструкција дојки</t>
  </si>
  <si>
    <t>J60A</t>
  </si>
  <si>
    <t>Улцерације на кожи, са врло тешким КК</t>
  </si>
  <si>
    <t>J60B</t>
  </si>
  <si>
    <t>Улцерације на кожи, без врло тешких КК</t>
  </si>
  <si>
    <t>J60C</t>
  </si>
  <si>
    <t>Улцерације на кожи, дневна болница</t>
  </si>
  <si>
    <t>J62A</t>
  </si>
  <si>
    <t>Малигна болест дојке, са врло тешким КК</t>
  </si>
  <si>
    <t>J62B</t>
  </si>
  <si>
    <t>Малигна болест дојке, без врло тешких КК</t>
  </si>
  <si>
    <t>J63A</t>
  </si>
  <si>
    <t>Немалигна болест дојке, са врло тешким КК</t>
  </si>
  <si>
    <t>J63B</t>
  </si>
  <si>
    <t>Немалигна болест дојке, без врло тешких КК</t>
  </si>
  <si>
    <t>J64A</t>
  </si>
  <si>
    <t>Целулитис, са врло тешким или тешким КК</t>
  </si>
  <si>
    <t>J64B</t>
  </si>
  <si>
    <t>Целулитис, без врло тешких или тешких КК</t>
  </si>
  <si>
    <t>J65A</t>
  </si>
  <si>
    <t>Траума коже, поткожног ткива и дојке, са врло тешким или тешким КК</t>
  </si>
  <si>
    <t>J65B</t>
  </si>
  <si>
    <t>Траума коже, поткожног ткива и дојке, без врло тешких или тешких КК</t>
  </si>
  <si>
    <t>J67A</t>
  </si>
  <si>
    <t>Мањи поремећаји коже</t>
  </si>
  <si>
    <t>J67B</t>
  </si>
  <si>
    <t>Мањи поремећаји коже, дневна болница</t>
  </si>
  <si>
    <t>J68A</t>
  </si>
  <si>
    <t>Велики поремећаји коже, са врло тешким КК</t>
  </si>
  <si>
    <t>J68B</t>
  </si>
  <si>
    <t>Велики поремећаји коже, без врло тешких КК</t>
  </si>
  <si>
    <t>J68C</t>
  </si>
  <si>
    <t>Велики поремећаји коже, дневна болница</t>
  </si>
  <si>
    <t>J69A</t>
  </si>
  <si>
    <t>Малигнитет коже, са врло тешким КК</t>
  </si>
  <si>
    <t>J69B</t>
  </si>
  <si>
    <t>Малигнитет коже, без врло тешких КК</t>
  </si>
  <si>
    <t>J69C</t>
  </si>
  <si>
    <t>Малигнитет коже, дневна болница</t>
  </si>
  <si>
    <t>Болести и поремећаји ендокриног система, поремећаји исхране и метаболизма</t>
  </si>
  <si>
    <t>K01A</t>
  </si>
  <si>
    <t>Оперативне процедуре за компликације дијабетичног стопала, са врло тешким КК</t>
  </si>
  <si>
    <t>K01B</t>
  </si>
  <si>
    <t>Оперативне процедуре за компликације дијабетичног стопала, без врло тешких КК</t>
  </si>
  <si>
    <t>K02A</t>
  </si>
  <si>
    <t>Процедуре на хипофизи, са врло тешким КК</t>
  </si>
  <si>
    <t>K02B</t>
  </si>
  <si>
    <t>Процедуре на хипофизи, без врло тешких КК</t>
  </si>
  <si>
    <t>K03Z</t>
  </si>
  <si>
    <t>Процедуре на надбубрежним жлездама</t>
  </si>
  <si>
    <t>K04A</t>
  </si>
  <si>
    <t>Веће процедуре због прекомерне гојазности, са врло тешким КК</t>
  </si>
  <si>
    <t>K04B</t>
  </si>
  <si>
    <t>Веће процедуре због прекомерне гојазности, без врло тешких КК</t>
  </si>
  <si>
    <t>K05A</t>
  </si>
  <si>
    <t>Процедуре на паратироидним жлездама, са врло тешким или тешким КК</t>
  </si>
  <si>
    <t>K05B</t>
  </si>
  <si>
    <t>Процедуре на паратироидним жлездама, без врло тешких или тешких КК</t>
  </si>
  <si>
    <t>K06A</t>
  </si>
  <si>
    <t>Процедуре на штитној жлезди, са врло тешким или тешким КК</t>
  </si>
  <si>
    <t>K06B</t>
  </si>
  <si>
    <t>Процедуре на штитној жлезди, без врло тешких или тешких КК</t>
  </si>
  <si>
    <t>K07Z</t>
  </si>
  <si>
    <t>Остале процедуре због прекомерне гојазности</t>
  </si>
  <si>
    <t>K08Z</t>
  </si>
  <si>
    <t>Процедуре на тироглосусу</t>
  </si>
  <si>
    <t>K09A</t>
  </si>
  <si>
    <t>Остале оперативне процедуре због ендокриних, нутритивних или метаболичких узрока, са врло тешким КК</t>
  </si>
  <si>
    <t>K09B</t>
  </si>
  <si>
    <t>Остале оперативне процедуре због ендокриних, нутритивних или метаболичких узрока, са тешким или умереним КК</t>
  </si>
  <si>
    <t>K09C</t>
  </si>
  <si>
    <t>Остале оперативне процедуре због ендокриних, нутритивних или метаболичких узрока, без КК</t>
  </si>
  <si>
    <t>K40A</t>
  </si>
  <si>
    <t>Ендоскопске или дијагностичке порцедуре због метаболичких поремећаја, са врло тешким КК</t>
  </si>
  <si>
    <t>K40B</t>
  </si>
  <si>
    <t>Ендоскопске или дијагностичке порцедуре због метаболичких поремећаја, без врло тешких КК</t>
  </si>
  <si>
    <t>K40C</t>
  </si>
  <si>
    <t>Ендоскопске или дијагностичке порцедуре због метаболичких поремећаја, дневна болница</t>
  </si>
  <si>
    <t>K60A</t>
  </si>
  <si>
    <t>Дијабетес, са врло тешким или тешким КК</t>
  </si>
  <si>
    <t>K60B</t>
  </si>
  <si>
    <t>Дијабетес, без врло тешких или тешких КК</t>
  </si>
  <si>
    <t>K61Z</t>
  </si>
  <si>
    <t>Тежак поремећај исхране</t>
  </si>
  <si>
    <t>K62A</t>
  </si>
  <si>
    <t>Разни метаболички поремећаји, са врло тешким или тешким КК</t>
  </si>
  <si>
    <t>K62B</t>
  </si>
  <si>
    <t>Разни метаболички поремећаји, без врло тешких или тешких КК</t>
  </si>
  <si>
    <t>K63A</t>
  </si>
  <si>
    <t>Урођени поремећаји метаболизма, са КК</t>
  </si>
  <si>
    <t>K63B</t>
  </si>
  <si>
    <t>Урођени поремећаји метаболизма, без КК</t>
  </si>
  <si>
    <t>K64A</t>
  </si>
  <si>
    <t>Ендокринолошки поремећаји, са врло тешким или тешким КК</t>
  </si>
  <si>
    <t>K64B</t>
  </si>
  <si>
    <t>Ендокринолошки поремећаји, без врло тешких или тешких КК</t>
  </si>
  <si>
    <t>Болести и поремећаји бубрега и уринарног тракта</t>
  </si>
  <si>
    <t>L02A</t>
  </si>
  <si>
    <t>Оперативна инсерција перитонеумског катетера због дијализе, са врло тешким или тешким КК</t>
  </si>
  <si>
    <t>L02B</t>
  </si>
  <si>
    <t>Оперативна инсерција перитонеумског катетера због дијализе, без врло тешких или тешких КК</t>
  </si>
  <si>
    <t>L03A</t>
  </si>
  <si>
    <t>Велике процедуре због неоплазме бубрега, уретера и мокраћне бешике, са врло тешким КК</t>
  </si>
  <si>
    <t>L03B</t>
  </si>
  <si>
    <t>Велике процедуре због неоплазме бубрега, уретера и мокраћне бешике, са тешким КК</t>
  </si>
  <si>
    <t>L03C</t>
  </si>
  <si>
    <t>Велике процедуре због неоплазме бубрега, уретера и мокраћне бешике, без врло тешких или тешких КК</t>
  </si>
  <si>
    <t>L04A</t>
  </si>
  <si>
    <t>Велике процедуре на бубрегу, уретерима и мокраћној бешици, осим због неоплазми, са врло тешким КК</t>
  </si>
  <si>
    <t>L04B</t>
  </si>
  <si>
    <t>Велике процедуре на бубрегу, уретерима и мокраћној бешици, осим због неоплазми, са тешким или умереним КК</t>
  </si>
  <si>
    <t>L04C</t>
  </si>
  <si>
    <t>Велике процедуре на бубрегу, уретерима и мокраћној бешици, осим због неоплазми, без КК</t>
  </si>
  <si>
    <t>L05A</t>
  </si>
  <si>
    <t>Трансуретрална простатектомија, са врло тешким или тешким КК</t>
  </si>
  <si>
    <t>L05B</t>
  </si>
  <si>
    <t>Трансуретрална простатектомија, без врло тешких или тешких КК</t>
  </si>
  <si>
    <t>L06A</t>
  </si>
  <si>
    <t>Мање процедуре на мокраћној бешици, са врло тешким или тешким КК</t>
  </si>
  <si>
    <t>L06B</t>
  </si>
  <si>
    <t xml:space="preserve">Мање процедуре на мокраћној бешици, без врло тешких или тешких КК </t>
  </si>
  <si>
    <t>L07A</t>
  </si>
  <si>
    <t>Трансуретералне процедуре, осим простатектомије, са врло тешким или тешким КК</t>
  </si>
  <si>
    <t>L07B</t>
  </si>
  <si>
    <t>Трансуретералне процедуре, осим простатектомије, без врло тешких или тешких КК</t>
  </si>
  <si>
    <t>L08A</t>
  </si>
  <si>
    <t>Процедуре на уретри са КК</t>
  </si>
  <si>
    <t>L08B</t>
  </si>
  <si>
    <t>Процедуре на уретри без КК</t>
  </si>
  <si>
    <t>L09A</t>
  </si>
  <si>
    <t>Остале процедуре на бубрегу и уринарном тракту, са врло тешким КК</t>
  </si>
  <si>
    <t>L09B</t>
  </si>
  <si>
    <t>Остале процедуре на бубрегу и уринарном тракту, са тешким КК</t>
  </si>
  <si>
    <t>L09C</t>
  </si>
  <si>
    <t>Остале процедуре на бубрегу и уринарном тракту, без врло тешких или тешких КК</t>
  </si>
  <si>
    <t>L40Z</t>
  </si>
  <si>
    <t>Уретероскопија</t>
  </si>
  <si>
    <t>L41Z</t>
  </si>
  <si>
    <t>Цистоуретероскопија, истог дана</t>
  </si>
  <si>
    <t>L42Z</t>
  </si>
  <si>
    <t>Eкстракорпорална литотрипсија (ЕSWL) мокраћних каменаца</t>
  </si>
  <si>
    <t>L60A</t>
  </si>
  <si>
    <t>Бубрежна инсуфицијенција, са врло тешким КК</t>
  </si>
  <si>
    <t>L60B</t>
  </si>
  <si>
    <t>Бубрежна инсуфицијенција, са тешким КК</t>
  </si>
  <si>
    <t>L60C</t>
  </si>
  <si>
    <t>Бубрежна инсуфицијенција бубрега, без врло тешких или тешких КК</t>
  </si>
  <si>
    <t>L61Z</t>
  </si>
  <si>
    <t>Пријем због дијализе</t>
  </si>
  <si>
    <t>L62A</t>
  </si>
  <si>
    <t>Неоплазме бубрега и уринарног система, са врло тешким или тешким КК</t>
  </si>
  <si>
    <t>L62B</t>
  </si>
  <si>
    <t>Неоплазме бубрега и уринарног система, без врло тешких или тешких КК</t>
  </si>
  <si>
    <t>L63A</t>
  </si>
  <si>
    <t>Инфекција бубрега и уринарног тракта, са врло тешким или тешким КК</t>
  </si>
  <si>
    <t>L63B</t>
  </si>
  <si>
    <t>Инфекција бубрега и уринарног тракта, без врло тешких или тешких КК</t>
  </si>
  <si>
    <t>L64Z</t>
  </si>
  <si>
    <t>Мокраћни каменци и опструкција</t>
  </si>
  <si>
    <t>L65A</t>
  </si>
  <si>
    <t>Знаци и симптоми повезани са бубрегом и уринарним трактом, са врло тешким или тешким КК</t>
  </si>
  <si>
    <t>L65B</t>
  </si>
  <si>
    <t>Знаци и симптоми повезани са бубрегом и уринарним трактом без врло тешких или тешких КК</t>
  </si>
  <si>
    <t>L66Z</t>
  </si>
  <si>
    <t>Стриктура уретре</t>
  </si>
  <si>
    <t>L67A</t>
  </si>
  <si>
    <t>Остали поремећаји бубрега и уринарног тракта, са врло тешким или тешким КК</t>
  </si>
  <si>
    <t>L67B</t>
  </si>
  <si>
    <t>Остали поремећаји бубрега и уринарног тракта, без врло тешких или тешких КК</t>
  </si>
  <si>
    <t>L68Z</t>
  </si>
  <si>
    <t>Перитонеална дијализа</t>
  </si>
  <si>
    <t>Болести и поремећеји мушког репродуктивног система</t>
  </si>
  <si>
    <t>M01A</t>
  </si>
  <si>
    <t>Велике процедуре на мушкој карлици, са врло тешким или тешким КК</t>
  </si>
  <si>
    <t>M01B</t>
  </si>
  <si>
    <t>Велике процедуре на мушкој карлици, без врло тешких или тешких КК</t>
  </si>
  <si>
    <t>M02A</t>
  </si>
  <si>
    <t>Трансуретрална простатектомија са врло тешким или тешким КК</t>
  </si>
  <si>
    <t>M02B</t>
  </si>
  <si>
    <t>Трансуретрална простатектомија без врло тешких или тешких КК</t>
  </si>
  <si>
    <t>M03Z</t>
  </si>
  <si>
    <t>Процедуре на пенису</t>
  </si>
  <si>
    <t>M04Z</t>
  </si>
  <si>
    <t>Процедуре на тестисима</t>
  </si>
  <si>
    <t>M05Z</t>
  </si>
  <si>
    <t>Обрезивање (циркумсцизија)</t>
  </si>
  <si>
    <t>M06A</t>
  </si>
  <si>
    <t>Остале оперативне процедуре на мушком гениталном систему и малигнитет</t>
  </si>
  <si>
    <t>M06B</t>
  </si>
  <si>
    <t>Остале оперативне процедуре на мушком гениталном систему , без малигнитета</t>
  </si>
  <si>
    <t>M40Z</t>
  </si>
  <si>
    <t>Цистоуретероскопија, без КК</t>
  </si>
  <si>
    <t>M60A</t>
  </si>
  <si>
    <t>Малигна болест мушког гениталног система, са врло тешким или тешким КК</t>
  </si>
  <si>
    <t>M60B</t>
  </si>
  <si>
    <t>Малигна болест мушког гениталног система, без врло тешких или тешких КК</t>
  </si>
  <si>
    <t>M61Z</t>
  </si>
  <si>
    <t>Бенигна хипертрофија простате</t>
  </si>
  <si>
    <t>M62Z</t>
  </si>
  <si>
    <t>Упала мушког гениталног система</t>
  </si>
  <si>
    <t>M63Z</t>
  </si>
  <si>
    <t>Стерилизација мушкарца</t>
  </si>
  <si>
    <t>M64Z</t>
  </si>
  <si>
    <t>Остале болести (дијагнозе) мушког гениталног система</t>
  </si>
  <si>
    <t>Болести и поремећаји женског репродуктивног система</t>
  </si>
  <si>
    <t>N01Z</t>
  </si>
  <si>
    <t>Евисцерација органа мале карлице и радикална вулвектомија</t>
  </si>
  <si>
    <t>N04A</t>
  </si>
  <si>
    <t>Хистеректомија због немалигних узрока, са врло тешким или тешким КК</t>
  </si>
  <si>
    <t>N04B</t>
  </si>
  <si>
    <t>Хистеректомија због немалигних узрока, без врло тешких или тешких КК</t>
  </si>
  <si>
    <t>N05A</t>
  </si>
  <si>
    <t>Овариектомија и сложене процедуре на јајоводу због немалигних узрока, са врло тешким или тешким КК</t>
  </si>
  <si>
    <t>N05B</t>
  </si>
  <si>
    <t>Овариектомија и сложене процедуре на јајоводу због немалигних узрока, без врло тешких или тешких КК</t>
  </si>
  <si>
    <t>N06A</t>
  </si>
  <si>
    <t>Процедуре реконструкције на женском репродуктивном систему, са врло тешким или тешким КК</t>
  </si>
  <si>
    <t>N06B</t>
  </si>
  <si>
    <t>Процедуре реконструкције на женском репродуктивном систему, без врло тешких или тешких КК</t>
  </si>
  <si>
    <t>N07Z</t>
  </si>
  <si>
    <t>Остале процедуре на материци и аднексама због немалигних узрока</t>
  </si>
  <si>
    <t>N08Z</t>
  </si>
  <si>
    <t>Ендоскопске и лапароскопске процедуре на женском репродуктивном систему</t>
  </si>
  <si>
    <t>N09Z</t>
  </si>
  <si>
    <t>Конизација, поступци на вагини, цервиксу (грлићу материце) и вулви (стидници)</t>
  </si>
  <si>
    <t>N10Z</t>
  </si>
  <si>
    <t>Дијагностичка киретажа или дијагностичка хистероскопија</t>
  </si>
  <si>
    <t>N11Z</t>
  </si>
  <si>
    <t>Остале оперативне процедуре на женском репродуктивном систему</t>
  </si>
  <si>
    <t>N12A</t>
  </si>
  <si>
    <t>Процедуре на материци и аднексама, са врло тешким или тешким КК</t>
  </si>
  <si>
    <t>N12B</t>
  </si>
  <si>
    <t>Процедуре на материци и аднексама, без врло тешких или тешких КК</t>
  </si>
  <si>
    <t>N60A</t>
  </si>
  <si>
    <t>Малигне болести женског репродуктивног система, са врло тешким КК</t>
  </si>
  <si>
    <t>N60B</t>
  </si>
  <si>
    <t>Малигне болести женског репродуктивног система, без врло тешких КК</t>
  </si>
  <si>
    <t>N61Z</t>
  </si>
  <si>
    <t>Инфекције женског репродуктивног система</t>
  </si>
  <si>
    <t>N62Z</t>
  </si>
  <si>
    <t>Менструални и други поремећаји женског репродуктивног система</t>
  </si>
  <si>
    <t>Трудноћа, порођај и пуерперијум</t>
  </si>
  <si>
    <t>O01A</t>
  </si>
  <si>
    <t>Порођај царским резом, са врло тешким или тешким КК</t>
  </si>
  <si>
    <t>O01B</t>
  </si>
  <si>
    <t>Порођај царским резом, без врло тешких или тешких КК</t>
  </si>
  <si>
    <t>O02A</t>
  </si>
  <si>
    <t>Вагинални порођај са оперативним процедурама, са врло тешким или тешким КК</t>
  </si>
  <si>
    <t>O02B</t>
  </si>
  <si>
    <t>Вагинални порођај са оперативним процедурама, без врло тешких или тешких КК</t>
  </si>
  <si>
    <t>O03A</t>
  </si>
  <si>
    <t>Ектопична трудноћа, са врло тешким КК</t>
  </si>
  <si>
    <t>O03B</t>
  </si>
  <si>
    <t>Ектопична трудноћа, без врло тешких КК</t>
  </si>
  <si>
    <t>O04A</t>
  </si>
  <si>
    <t>Оперативни поступак у постпарталном периоду или после побачаја, са врло тешким или тешким КК</t>
  </si>
  <si>
    <t>O04B</t>
  </si>
  <si>
    <t>Оперативни поступак у постпарталном периоду или после побачаја, без врло тешких или тешких КК</t>
  </si>
  <si>
    <t>O05Z</t>
  </si>
  <si>
    <t>Побачај и оперативне процедуре</t>
  </si>
  <si>
    <t>O60Z</t>
  </si>
  <si>
    <t>Вагинални порођај</t>
  </si>
  <si>
    <t>O61Z</t>
  </si>
  <si>
    <t>Постпартални период и период после побачаја без оперативних поступака</t>
  </si>
  <si>
    <t>O63Z</t>
  </si>
  <si>
    <t>Побачај без оперативних процедура</t>
  </si>
  <si>
    <t>O64Z</t>
  </si>
  <si>
    <t>Лажни трудови</t>
  </si>
  <si>
    <t>O66Z</t>
  </si>
  <si>
    <t>Пренатални или други акушерски пријем</t>
  </si>
  <si>
    <t>Новорођенчад</t>
  </si>
  <si>
    <t>P01Z</t>
  </si>
  <si>
    <t>Новорођенче, смртни исход или премештај у другу болницу, &lt; 5 дана и значајни оперативни поступци</t>
  </si>
  <si>
    <t>P02Z</t>
  </si>
  <si>
    <t>Кардиоторакални или васкуларни поремећај новорођенчета</t>
  </si>
  <si>
    <t>P03Z</t>
  </si>
  <si>
    <t>Новорођенче, тежина на пријему 1000 - 1499 грама, са значајним оперативним поступком</t>
  </si>
  <si>
    <t>P04Z</t>
  </si>
  <si>
    <t>Новорођенче, тежина на пријему  1500 -1999 грама, са значајним оперативним поступком</t>
  </si>
  <si>
    <t>P05Z</t>
  </si>
  <si>
    <t>Новорођенче, тежина на пријему  2000 -2499 грама, са значајним оперативним поступком</t>
  </si>
  <si>
    <t>P06A</t>
  </si>
  <si>
    <t>Новорођенче, тежина на пријему  &gt; 2499 грама, са значајним оперативним поступком, са вишеструким великим тешкоћама</t>
  </si>
  <si>
    <t>P06B</t>
  </si>
  <si>
    <t>Новорођенче, тежина на пријему &gt; 2499 грама, са значајним оперативним поступком, без вишеструких великих тешкоћа</t>
  </si>
  <si>
    <t>P60A</t>
  </si>
  <si>
    <t>Новорођенче, смртни исход или премештај у другу болницу за акутно болничко лечењ,е &lt; 5 дана од порођаја без значајних оперативних поступака</t>
  </si>
  <si>
    <t>P60B</t>
  </si>
  <si>
    <t>Новорођенче, смртни исход или премештај у другу болницу, &lt; 5 дана од поновног пријема без значајних оперативних поступака</t>
  </si>
  <si>
    <t>P61Z</t>
  </si>
  <si>
    <t>Новорођенче, тежина на пријему &lt; 750 грама</t>
  </si>
  <si>
    <t>P62Z</t>
  </si>
  <si>
    <t>Новорођенче, тежина на пријему 750 - 999 грама</t>
  </si>
  <si>
    <t>P63Z</t>
  </si>
  <si>
    <t>Новорођенче, тежина на пријему 1000-1249 грама, без значајних оперативних поступака</t>
  </si>
  <si>
    <t>P64Z</t>
  </si>
  <si>
    <t>Новорођенче, тежина на пријему 1250-1499 грама, без значајних оперативних поступака</t>
  </si>
  <si>
    <t>P65A</t>
  </si>
  <si>
    <t>Новорођенче, тежина на пријему 1500 -1999 грама, без значајних оперативних поступака, са вишеструким великим тешкоћама</t>
  </si>
  <si>
    <t>P65B</t>
  </si>
  <si>
    <t>Новорођенче, тежина на пријему 1500 -1999 грама, без значајних оперативних поступака са великим тешкоћама</t>
  </si>
  <si>
    <t>P65C</t>
  </si>
  <si>
    <t>Новорођенче, тежина на пријему 1500 -1999 грама, без значајних оперативних поступака са осталим тешкоћама</t>
  </si>
  <si>
    <t>P65D</t>
  </si>
  <si>
    <t>Новорођенче, тежина на пријему 1500 -1999 грама, без значајних оперативних поступака без тешкоћа</t>
  </si>
  <si>
    <t>P66A</t>
  </si>
  <si>
    <t>Новорођенче, тежина на пријему 2000 -2499 грама, без значајних оперативних поступака са вишеструким великим тешкоћама</t>
  </si>
  <si>
    <t>P66B</t>
  </si>
  <si>
    <t>Новорођенче, тежина на пријему 2000 -2499 грама, без значајних оперативних поступака са великим тешкоћама</t>
  </si>
  <si>
    <t>P66C</t>
  </si>
  <si>
    <t>Новорођенче, тежина на пријему 2000 -2499 грама, без значајних оперативних поступака са осталим тешкоћама</t>
  </si>
  <si>
    <t>P66D</t>
  </si>
  <si>
    <t>Новорођенче, тежина на пријему 2000 -2499 грама, без значајних оперативних поступака без тешкоћа</t>
  </si>
  <si>
    <t>P67A</t>
  </si>
  <si>
    <t>Новорођенче, тежина на пријему &gt; 2499 грама, без значајних оперативних поступака са вишеструким великим тешкоћама</t>
  </si>
  <si>
    <t>P67B</t>
  </si>
  <si>
    <t>Новорођенче, тежина на пријему &gt; 2499 грама, без значајних оперативних поступака са великим тешкоћама</t>
  </si>
  <si>
    <t>P67C</t>
  </si>
  <si>
    <t>Новорођенче, тежина на пријему &gt; 2499 грама, без значајних оперативних поступака са осталим тешкоћама</t>
  </si>
  <si>
    <t>P67D</t>
  </si>
  <si>
    <t>Новорођенче, тежина на пријему &gt; 2499 грама, без значајних оперативних поступака без тешкоћа</t>
  </si>
  <si>
    <t>Болести и поремећаји крви и крвотворних органа и имунолошки поремећаји</t>
  </si>
  <si>
    <t>Q01Z</t>
  </si>
  <si>
    <t>Спленектомија</t>
  </si>
  <si>
    <t>Q02A</t>
  </si>
  <si>
    <t>Остале оперативне процедуре због болести крви и крвотворних органа, са врло тешким или тешким КК</t>
  </si>
  <si>
    <t>Q02B</t>
  </si>
  <si>
    <t>Остале оперативне процедуре због болести крви и крвотворних органа, без врло тешких или тешких КК</t>
  </si>
  <si>
    <t>Q60A</t>
  </si>
  <si>
    <t>Поремећаји имунитета и ретикулоендотелног система, са врло тешким или тешким КК</t>
  </si>
  <si>
    <t>Q60B</t>
  </si>
  <si>
    <t>Поремећаји имунитета и ретикулоендотелног система, без врло тешких или тешких КК и малигнитет</t>
  </si>
  <si>
    <t>Q60C</t>
  </si>
  <si>
    <t>Поремећаји имунитета и ретикулоендотелног система, без врло тешких или тешких КК без малигнитета</t>
  </si>
  <si>
    <t>Q61A</t>
  </si>
  <si>
    <t>Поремећаји еритроцита, са врло тешким или тешким КК</t>
  </si>
  <si>
    <t>Q61B</t>
  </si>
  <si>
    <t>Поремећаји еритроцита, без врло тешких или тешких КК</t>
  </si>
  <si>
    <t>Q62Z</t>
  </si>
  <si>
    <t>Поремећаји коагулације крви</t>
  </si>
  <si>
    <t>Неопластични поремећаји (хематолошки и солидни тумори)</t>
  </si>
  <si>
    <t>R01A</t>
  </si>
  <si>
    <t>Лимфом и леукемија са великим оперативним поступцима и са врло тешким или тешким КК</t>
  </si>
  <si>
    <t>R01B</t>
  </si>
  <si>
    <t>Лимфом и леукемија са великим оперативним поступцима, без врло тешких или тешких КК</t>
  </si>
  <si>
    <t>R02A</t>
  </si>
  <si>
    <t>Остали неопластични поремећаји са великим оперативним процедурама, са врло тешким КК</t>
  </si>
  <si>
    <t>R02B</t>
  </si>
  <si>
    <t xml:space="preserve">Остали неопластични поремећаји са великим оперативним процедурама, са тешким или умереним КК </t>
  </si>
  <si>
    <t>R02C</t>
  </si>
  <si>
    <t>Остали неопластични поремећаји са великим оперативним процедурама, без КК</t>
  </si>
  <si>
    <t>R03A</t>
  </si>
  <si>
    <t>Лимфом и леукемија са осталим оперативним процедурама, са врло тешким или тешким КК</t>
  </si>
  <si>
    <t>R03B</t>
  </si>
  <si>
    <t>Лимфом и леукемија са осталим оперативним процедурама, без врло тешких или тешких КК</t>
  </si>
  <si>
    <t>R04A</t>
  </si>
  <si>
    <t>Остали неопластични поремећаји са осталим оперативним процедурама са врло тешким или тешким КК</t>
  </si>
  <si>
    <t>R04B</t>
  </si>
  <si>
    <t>Остали неопластични поремећаји са осталим оперативним процедурама без врло тешких или тешких КК</t>
  </si>
  <si>
    <t>R60A</t>
  </si>
  <si>
    <t>Акутна леукемија, са врло тешким КК</t>
  </si>
  <si>
    <t>R60B</t>
  </si>
  <si>
    <t>Акутна леукемија, без врло тешких КК</t>
  </si>
  <si>
    <t>R61A</t>
  </si>
  <si>
    <t>Лимфом и неакутна леукемија, са врло тешким КК</t>
  </si>
  <si>
    <t>R61B</t>
  </si>
  <si>
    <t>Лимфом и неакутна леукемија, без врло тешких КК</t>
  </si>
  <si>
    <t>R61C</t>
  </si>
  <si>
    <t>Лимфом или неакутна леукемија, дневна болница</t>
  </si>
  <si>
    <t>R62A</t>
  </si>
  <si>
    <t>Остали неопластични поремећаји са КК</t>
  </si>
  <si>
    <t>R62B</t>
  </si>
  <si>
    <t>Остали неопластични поремећаји без КК</t>
  </si>
  <si>
    <t>R63Z</t>
  </si>
  <si>
    <t>Хемотерапија</t>
  </si>
  <si>
    <t>R64Z</t>
  </si>
  <si>
    <t>Радиотерапија</t>
  </si>
  <si>
    <t>Инфективне и паразитске болести</t>
  </si>
  <si>
    <t>S60Z</t>
  </si>
  <si>
    <t>ХИВ, дневна болница</t>
  </si>
  <si>
    <t>S65A</t>
  </si>
  <si>
    <t>Болести повезане са ХИВ-ом, са врло тешким КК</t>
  </si>
  <si>
    <t>S65B</t>
  </si>
  <si>
    <t>Болести повезане са ХИВ-ом, са тешким КК</t>
  </si>
  <si>
    <t>S65C</t>
  </si>
  <si>
    <t>Болести повезане са ХИВ-ом, без врло тешких или тешких КК</t>
  </si>
  <si>
    <t>T01A</t>
  </si>
  <si>
    <t>Оперативни поступци због инфективних и паразитарних болести, са врло тешким КК</t>
  </si>
  <si>
    <t>T01B</t>
  </si>
  <si>
    <t>Оперативни поступци због инфективних и паразитарних болести, са тешким или умереним КК</t>
  </si>
  <si>
    <t>T01C</t>
  </si>
  <si>
    <t>Оперативни поступци због инфективних и паразитарних болести, без КК</t>
  </si>
  <si>
    <t>T40Z</t>
  </si>
  <si>
    <t>Инфективне или паразитске болести са вентилаторном подршком</t>
  </si>
  <si>
    <t>T60A</t>
  </si>
  <si>
    <t>Септикемија, са врло тешким или тешким КК</t>
  </si>
  <si>
    <t>T60B</t>
  </si>
  <si>
    <t>Септикемија без врло тешких или тешких КК</t>
  </si>
  <si>
    <t>T61A</t>
  </si>
  <si>
    <t>Постоперативне и посттрауматске инфекције, старост &gt; 54 године или са врло тешким или тешким КК</t>
  </si>
  <si>
    <t>T61B</t>
  </si>
  <si>
    <t>Постоперативне и посттрауматске инфекције, старост &lt; 55година или без врло тешких или тешких КК</t>
  </si>
  <si>
    <t>T62A</t>
  </si>
  <si>
    <t>Повишена температура непознатог порекла са КК</t>
  </si>
  <si>
    <t>T62B</t>
  </si>
  <si>
    <t>Повишена температура непознатог порекла без КК</t>
  </si>
  <si>
    <t>T63Z</t>
  </si>
  <si>
    <t>Вирусна инфекција</t>
  </si>
  <si>
    <t>T64A</t>
  </si>
  <si>
    <t>Остале инфективне и паразитарне болести, са врло тешким КК</t>
  </si>
  <si>
    <t>T64B</t>
  </si>
  <si>
    <t>Остале инфективне и паразитарне болести, са тешким или умереним КК</t>
  </si>
  <si>
    <t>T64C</t>
  </si>
  <si>
    <t>Остале инфективне и паразитарне болестии, без КК</t>
  </si>
  <si>
    <t>Металне болести и поремећаји</t>
  </si>
  <si>
    <t>U40Z</t>
  </si>
  <si>
    <t>Лечење менталног здравља, истог дана и примена електроконвулзивне терапије</t>
  </si>
  <si>
    <t>U60Z</t>
  </si>
  <si>
    <t>Лечење менталног здравља, истог дана, без примене електроконвулзивне терапије</t>
  </si>
  <si>
    <t>U61Z</t>
  </si>
  <si>
    <t>Схизофрени поремећаји</t>
  </si>
  <si>
    <t>U62A</t>
  </si>
  <si>
    <t>Параноја и акутни психотични поремећаји, са врло тешким или тешким КК или присилно лечење</t>
  </si>
  <si>
    <t>U62B</t>
  </si>
  <si>
    <t>Параноја и акутни психотични поремећаји, без врло тешких или тешких КК, без присилног лечења</t>
  </si>
  <si>
    <t>U63Z</t>
  </si>
  <si>
    <t>Велики афективни поремећаји</t>
  </si>
  <si>
    <t>U64Z</t>
  </si>
  <si>
    <t>Остали афективни и соматоформни поремећаји</t>
  </si>
  <si>
    <t>U65Z</t>
  </si>
  <si>
    <t>Анксиозни поремећаји</t>
  </si>
  <si>
    <t>U66Z</t>
  </si>
  <si>
    <t>Поремећаји исхране и опсесивно-компулзивни поремећаји</t>
  </si>
  <si>
    <t>U67Z</t>
  </si>
  <si>
    <t>Поремећаји личности и акутне реакције</t>
  </si>
  <si>
    <t>U68Z</t>
  </si>
  <si>
    <t>Ментални поремећаји у дечијем добу</t>
  </si>
  <si>
    <t>Коришћење алкохола/дроге и органски ментални поремећаји узроковани коришћењем алкохола/дроге</t>
  </si>
  <si>
    <t>V60Z</t>
  </si>
  <si>
    <t>Интоксикација алкохолом и апстиненцијални синдром</t>
  </si>
  <si>
    <t>V61Z</t>
  </si>
  <si>
    <t>Интоксикација дрогама и апстиненцијални синдром</t>
  </si>
  <si>
    <t>V62A</t>
  </si>
  <si>
    <t xml:space="preserve">Поремећаји узроковани злоупотребом алкохола и зависност од алкохола </t>
  </si>
  <si>
    <t>V62B</t>
  </si>
  <si>
    <t>Поремећаји узроковани злоупотребом алкохола и зависност од алкохола, истог дана</t>
  </si>
  <si>
    <t>V63Z</t>
  </si>
  <si>
    <t>Поремећаји узроковани злоупотребом опијата и зависност од опијата</t>
  </si>
  <si>
    <t>V64Z</t>
  </si>
  <si>
    <t>Поремећаји узроковани злоупотребом осталих дрога (лекова) и зависност од истих</t>
  </si>
  <si>
    <t>Повреде, тровања и токсични ефекти лекова</t>
  </si>
  <si>
    <t>W01Z</t>
  </si>
  <si>
    <t>Процедуре вентилације и краниотомије због вишеструке значајне трауме</t>
  </si>
  <si>
    <t>W02A</t>
  </si>
  <si>
    <t>Процедуре на куку, бутној кости и екстремитетима због значајне вишеструке трауме, са имплантацијом, са врло тешким или тешким КК</t>
  </si>
  <si>
    <t>W02B</t>
  </si>
  <si>
    <t>Процедуре на куку, бутној кости и екстремитетима због значајне вишеструке трауме, са имплантацијом, без врло тешких или тешких КК</t>
  </si>
  <si>
    <t>W03Z</t>
  </si>
  <si>
    <t>Абдоминалне процедуре због вишеструке значајне трауме</t>
  </si>
  <si>
    <t>W04A</t>
  </si>
  <si>
    <t>Остале процедуре због вишеструке значајне трауме, са врло тешким или тешким КК</t>
  </si>
  <si>
    <t>W04B</t>
  </si>
  <si>
    <t>Остале процедуре због вишеструке значајне трауме, без врло тешких или тешких КК</t>
  </si>
  <si>
    <t>W60Z</t>
  </si>
  <si>
    <t>Вишеструка траума, смртни исход или премештај у другу болницу, &lt; 5 дана</t>
  </si>
  <si>
    <t>W61A</t>
  </si>
  <si>
    <t>Вишеструка траума, без значајних процедура, са врло тешким или тешким КК</t>
  </si>
  <si>
    <t>W61B</t>
  </si>
  <si>
    <t>Вишеструка траума, без значајних процедура, без врло тешких или тешких КК</t>
  </si>
  <si>
    <t>X02A</t>
  </si>
  <si>
    <t>Микроваскуларни пренос ткива или режња коже због повреде шаке, са врло тешким или тешким КК</t>
  </si>
  <si>
    <t>X02B</t>
  </si>
  <si>
    <t>Режањ коже због повреде шаке, без врло тешких или тешких КК</t>
  </si>
  <si>
    <t>X04A</t>
  </si>
  <si>
    <t>Остале процедуре због повреде доњих екстрмитета, са врло тешким или тешким КК</t>
  </si>
  <si>
    <t>X04B</t>
  </si>
  <si>
    <t>Остале процедуре због повреде доњих екстрмитета, без врло тешких или тешких КК</t>
  </si>
  <si>
    <t>X05A</t>
  </si>
  <si>
    <t>Остале процедуре због повреда на шаци, са КК</t>
  </si>
  <si>
    <t>X05B</t>
  </si>
  <si>
    <t>Остале процедуре због повреда на шаци, без КК</t>
  </si>
  <si>
    <t>X06A</t>
  </si>
  <si>
    <t>Остале процедуре због других повреда, са врло тешким или тешким КК</t>
  </si>
  <si>
    <t>X06B</t>
  </si>
  <si>
    <t>Остале процедуре због других повреда, без врло тешких или тешких КК</t>
  </si>
  <si>
    <t>X07A</t>
  </si>
  <si>
    <t>Режањ коже код повреда шаке, са микроваскуларним преносом ткива или са врло тешким или тешким КК</t>
  </si>
  <si>
    <t>X07B</t>
  </si>
  <si>
    <t>Режањ коже код повреда шаке, без микроваскуларног преноса ткива, без врло тешких или тешких КК</t>
  </si>
  <si>
    <t>X40Z</t>
  </si>
  <si>
    <t>Повреде, тровања и токсични ефекти лекова са вентилаторном подршком</t>
  </si>
  <si>
    <t>X60A</t>
  </si>
  <si>
    <t>Повреде, са врло тешким или тешким КК</t>
  </si>
  <si>
    <t>X60B</t>
  </si>
  <si>
    <t>Повреде, без врло тешких или тешких КК</t>
  </si>
  <si>
    <t>X61Z</t>
  </si>
  <si>
    <t>Алергијске реакције</t>
  </si>
  <si>
    <t>X62A</t>
  </si>
  <si>
    <t>Тровање/токсични ефекат лекова, са врло тешким или тешким КК</t>
  </si>
  <si>
    <t>X62B</t>
  </si>
  <si>
    <t>Тровање/токсични ефекат лекова, без врло тешких или тешких КК</t>
  </si>
  <si>
    <t>X63A</t>
  </si>
  <si>
    <t>Последице лечења, са врло тешким или тешким КК</t>
  </si>
  <si>
    <t>X63B</t>
  </si>
  <si>
    <t>Последице лечења, без врло тешких или тешких КК</t>
  </si>
  <si>
    <t>X64A</t>
  </si>
  <si>
    <t>Остале повреде, тровања и токсични ефекти, са врло тешким или тешким КК</t>
  </si>
  <si>
    <t>X64B</t>
  </si>
  <si>
    <t>Остале повреде, тровања и токсични ефекти, без врло тешких или тешких КК</t>
  </si>
  <si>
    <t>Опекотине</t>
  </si>
  <si>
    <t>Y01Z</t>
  </si>
  <si>
    <t>Тешке опекотине високог степена</t>
  </si>
  <si>
    <t>Y02A</t>
  </si>
  <si>
    <t>Остале опекотине и употреба режња коже, са КК</t>
  </si>
  <si>
    <t>Y02B</t>
  </si>
  <si>
    <t>Остале опекотине и употреба режња коже, без КК</t>
  </si>
  <si>
    <t>Y03Z</t>
  </si>
  <si>
    <t>Остале оперативне процедуре због других опекотина</t>
  </si>
  <si>
    <t>Y60Z</t>
  </si>
  <si>
    <t>Опекотине, премештај у другу установу за акутно болничко лечење, &lt; 5 дана</t>
  </si>
  <si>
    <t>Y61Z</t>
  </si>
  <si>
    <t>Тешке опекотине</t>
  </si>
  <si>
    <t>Y62A</t>
  </si>
  <si>
    <t>Остале опекотине, са КК</t>
  </si>
  <si>
    <t>Y62B</t>
  </si>
  <si>
    <t>Остале опекотине, без КК</t>
  </si>
  <si>
    <t>Фактори који утичу на здравствено стање и остали контакти са здравственом службом</t>
  </si>
  <si>
    <t>Z01A</t>
  </si>
  <si>
    <t>Оперативни поступци и дијагнозе које се доводе у везу са осталим контактима са здравственом службом, са врло тешким или тешким КК</t>
  </si>
  <si>
    <t>Z01B</t>
  </si>
  <si>
    <t>Оперативни поступци и дијагнозе које се доводе у везу са осталим контактима са здравственом службом без врло тешких или тешких КК</t>
  </si>
  <si>
    <t>Z40Z</t>
  </si>
  <si>
    <t>Контролни преглед са ендоскопијом, дневна болница</t>
  </si>
  <si>
    <t>Z60A</t>
  </si>
  <si>
    <t>Рехабилитација, са врло тешким или тешким КК</t>
  </si>
  <si>
    <t>Z60B</t>
  </si>
  <si>
    <t>Рехабилитација, без врло тешких или тешких КК</t>
  </si>
  <si>
    <t>Z60C</t>
  </si>
  <si>
    <t>Рехабилитација, истог дана</t>
  </si>
  <si>
    <t>Z61A</t>
  </si>
  <si>
    <t xml:space="preserve">Знаци и симптоми </t>
  </si>
  <si>
    <t>Z61B</t>
  </si>
  <si>
    <t>Знаци и симптоми, дневна болница</t>
  </si>
  <si>
    <t>Z63A</t>
  </si>
  <si>
    <t>Остала накнадна нега, са врло тешким или тешким КК</t>
  </si>
  <si>
    <t>Z63B</t>
  </si>
  <si>
    <t>Остала накнадна нега, без врло тешких или тешких КК</t>
  </si>
  <si>
    <t>Z64A</t>
  </si>
  <si>
    <t>Остали фактори који утичу на здравствено стање</t>
  </si>
  <si>
    <t>Z64B</t>
  </si>
  <si>
    <t>Остали фактори који утичу на здравствено стање, истог дана</t>
  </si>
  <si>
    <t>Z65Z</t>
  </si>
  <si>
    <t>Вишеструке, остале и неспецифичне конгениталне аномалије</t>
  </si>
  <si>
    <t>Неповезане оперативне процедуре</t>
  </si>
  <si>
    <t>801A</t>
  </si>
  <si>
    <t>Оперативне процедуре неповезане са основним узроком хоспитализације, са врло тешким КК</t>
  </si>
  <si>
    <t>801B</t>
  </si>
  <si>
    <t>Оперативне процедуре неповезане са основним узроком хоспитализације, са тешким или умереним КК</t>
  </si>
  <si>
    <t>801C</t>
  </si>
  <si>
    <t>Оперативне процедуре неповезане са основним узроком хоспитализације, без КК</t>
  </si>
  <si>
    <t>Погрешни ДСГ</t>
  </si>
  <si>
    <t>960Z</t>
  </si>
  <si>
    <t>Не може се груписати</t>
  </si>
  <si>
    <t>961Z</t>
  </si>
  <si>
    <t>Неприхватљива главна дијагноза</t>
  </si>
  <si>
    <t>963Z</t>
  </si>
  <si>
    <t>Неонатална дијагноза која није у складу са старошћу и тежином</t>
  </si>
  <si>
    <t>Табела 13.</t>
  </si>
  <si>
    <t>Шифра услуге</t>
  </si>
  <si>
    <t>Назив услуге</t>
  </si>
  <si>
    <t>Извршено у 2023</t>
  </si>
  <si>
    <t>11700-00</t>
  </si>
  <si>
    <t>EKG</t>
  </si>
  <si>
    <t>11713-00</t>
  </si>
  <si>
    <t>Snimanje pros. EKG</t>
  </si>
  <si>
    <t>13750-06</t>
  </si>
  <si>
    <t>ostale terapijske hemafereze</t>
  </si>
  <si>
    <t>13839-00</t>
  </si>
  <si>
    <t>vađenje krvi</t>
  </si>
  <si>
    <t>13842-00</t>
  </si>
  <si>
    <t>Laboratorijska kanalizacija za gasne analize</t>
  </si>
  <si>
    <t>30055-00</t>
  </si>
  <si>
    <t>previjanje rane</t>
  </si>
  <si>
    <t>36800-00</t>
  </si>
  <si>
    <t>kateterizacija mokraćne bešike</t>
  </si>
  <si>
    <t>92043-00</t>
  </si>
  <si>
    <t>primena leka za respir. Sistem</t>
  </si>
  <si>
    <t>92044-00</t>
  </si>
  <si>
    <t>ostale terapije</t>
  </si>
  <si>
    <t>92101-00</t>
  </si>
  <si>
    <t>ispiranje kateterom kanale</t>
  </si>
  <si>
    <t>96197-02</t>
  </si>
  <si>
    <t>intramuskularno davanje injekcija</t>
  </si>
  <si>
    <t>96197-03</t>
  </si>
  <si>
    <t>96197-09</t>
  </si>
  <si>
    <t>96199-01</t>
  </si>
  <si>
    <t>intravensko davanje injekcija</t>
  </si>
  <si>
    <t>96199-02</t>
  </si>
  <si>
    <t>96199-03</t>
  </si>
  <si>
    <t>96199-06</t>
  </si>
  <si>
    <t>96199-04</t>
  </si>
  <si>
    <t>intravensko davanje injekcija- antidot</t>
  </si>
  <si>
    <t>96199-08</t>
  </si>
  <si>
    <t>96199-07</t>
  </si>
  <si>
    <t>96199-09</t>
  </si>
  <si>
    <t>96200-06</t>
  </si>
  <si>
    <t>subkutano davanje farmak. Sredstva</t>
  </si>
  <si>
    <t>96200-01</t>
  </si>
  <si>
    <t>subkutano trombolitičko sredstvo</t>
  </si>
  <si>
    <t>96200-09</t>
  </si>
  <si>
    <t>13815-00</t>
  </si>
  <si>
    <t>Centralna venska kateterizacija</t>
  </si>
  <si>
    <t>34530-04</t>
  </si>
  <si>
    <t>uklanjanje venskog katetera</t>
  </si>
  <si>
    <t>92052-00</t>
  </si>
  <si>
    <t>kardiopulmonalna reanimacija</t>
  </si>
  <si>
    <t>22007-00</t>
  </si>
  <si>
    <t>endotrahealna intubacija</t>
  </si>
  <si>
    <t>96037-00</t>
  </si>
  <si>
    <t>konsultacije</t>
  </si>
  <si>
    <t>35608-02</t>
  </si>
  <si>
    <t>Циљана биопсија дојке или ендоцервикална киретажа</t>
  </si>
  <si>
    <t>35618-01</t>
  </si>
  <si>
    <t>Конусна биопсија ласером</t>
  </si>
  <si>
    <t>32090-00</t>
  </si>
  <si>
    <t>Фибероптичка колоноскопија до цекума; дуга колоноскопија</t>
  </si>
  <si>
    <t>32093-00</t>
  </si>
  <si>
    <t>Фибероптичка колоноскопија до цекума са полипектомијом; колоноскопија до цекума са вишеструким полипектомијама; дуга колоноскопија са полипектомијом</t>
  </si>
  <si>
    <t>32084-01</t>
  </si>
  <si>
    <t>Фибероптичка колоноскопија до хепатичке флексуре са биопсијом; колоноскопија до хепатичке флексуре са вишеструким биопсијама; флексибилна сигмоидоскопија са биопсијом; кратка колоноскопија са биопсијом</t>
  </si>
  <si>
    <t>Све услуге укупно</t>
  </si>
  <si>
    <t xml:space="preserve">Табела 14. </t>
  </si>
  <si>
    <t>Број услуга пружених амбулантним осигураним лицима</t>
  </si>
  <si>
    <t>Број услуга пружених стационарним  осигураним лицима</t>
  </si>
  <si>
    <t>Укупан број  услуга пружених осигураним лицима</t>
  </si>
  <si>
    <t>Рендген дијагностика (у загради уписати број апарата и број смена)</t>
  </si>
  <si>
    <t>Број прегледаних пацијената</t>
  </si>
  <si>
    <t>Укупан број услуга</t>
  </si>
  <si>
    <t>Услуге у оквиру организованог скрининга рака**</t>
  </si>
  <si>
    <t>59300-00</t>
  </si>
  <si>
    <t>Радиографско снимањe дојки,обострано</t>
  </si>
  <si>
    <t>Ултразвучна дијагностика (у загради уписати број апарата и број смена)</t>
  </si>
  <si>
    <t>55076-00</t>
  </si>
  <si>
    <t>Уллтразвучни преглед дојки</t>
  </si>
  <si>
    <t>Доплер* (у загради уписати број апарата и број смена)</t>
  </si>
  <si>
    <t>ЦТ Скенер (у загради уписати број апарата и број смена)</t>
  </si>
  <si>
    <t>Магнетна резонанца (у загради уписати број апарата и број смена)</t>
  </si>
  <si>
    <t>Укупан број прегледаних пацијената</t>
  </si>
  <si>
    <t>Укупно свих услуга</t>
  </si>
  <si>
    <t>*Ове услуге нису укључене у ултразвучну дијагностику</t>
  </si>
  <si>
    <t>**  Услуге се планирају за организовани скрининг карцинома дојке са ознаком атрибута 24 и називом атрибута "организован скрининг"</t>
  </si>
  <si>
    <t xml:space="preserve"> </t>
  </si>
  <si>
    <t>Табела 15.</t>
  </si>
  <si>
    <t>План за 2023</t>
  </si>
  <si>
    <t xml:space="preserve">Број пацијената </t>
  </si>
  <si>
    <t>Број прегледаних узорака</t>
  </si>
  <si>
    <t>А. Биохемијске и хематолошке анализе укупно</t>
  </si>
  <si>
    <t>L000018</t>
  </si>
  <si>
    <t>Mikrouzorkovanje</t>
  </si>
  <si>
    <t>L000026</t>
  </si>
  <si>
    <t>Uzorkovanje krvi(venerpunkcija)</t>
  </si>
  <si>
    <t>L000034</t>
  </si>
  <si>
    <t>Uzorkovanje drugih bioloskih materijala u laboratoriji</t>
  </si>
  <si>
    <t>L000042</t>
  </si>
  <si>
    <t>Prijem, kontrola kvaliteta uzorka i priprema uzorka za lab.ispitivanja</t>
  </si>
  <si>
    <t>L000349</t>
  </si>
  <si>
    <t>Glukoza u kapilarnoj krvi - POCT metodom</t>
  </si>
  <si>
    <t>L000414</t>
  </si>
  <si>
    <t>Hemoglobin A1c (glikozilirani hemoglobin,HbA1c)u krvi</t>
  </si>
  <si>
    <t>L0001057</t>
  </si>
  <si>
    <t>Alanin aminotransferaza (ALT) u serumu - spektrofotometrija</t>
  </si>
  <si>
    <t>L001081</t>
  </si>
  <si>
    <t>Albumin u serumu -spektrofotometrijom</t>
  </si>
  <si>
    <t>L001198</t>
  </si>
  <si>
    <t>Alfa-amilaza u serumu -spektrofotometrija</t>
  </si>
  <si>
    <t>L001255</t>
  </si>
  <si>
    <t>Alkalana fosfataza (ALT) u serumu- spektrofotometrijom</t>
  </si>
  <si>
    <t>L001651</t>
  </si>
  <si>
    <t>Aspartat aminotrasferaza(AST) u serumu - spektrofotometrijom</t>
  </si>
  <si>
    <t>L001867</t>
  </si>
  <si>
    <t>Bikarbonati (ugljen -dioksid,ukupan)u serumu - spektrofotometrijom</t>
  </si>
  <si>
    <t>L001917</t>
  </si>
  <si>
    <t>Bilirubin (ukupan) u serumu - spekrofotometrijom</t>
  </si>
  <si>
    <t>L002055</t>
  </si>
  <si>
    <t>C - reaktivni protein (CRP) u serumu - imunoturbidimetrijom</t>
  </si>
  <si>
    <t>L002493</t>
  </si>
  <si>
    <t>Fosfor, neorganski u serumu - spektrofotometrijom</t>
  </si>
  <si>
    <t>L002543</t>
  </si>
  <si>
    <t>Gama - glutamin transferaza (gama-GT) u serumu - spektrofotometrija</t>
  </si>
  <si>
    <t>L002600</t>
  </si>
  <si>
    <t>Glukoza u serumu - POCT metodom</t>
  </si>
  <si>
    <t>L002618</t>
  </si>
  <si>
    <t>Gliukoza u serumu - spterkrofotometrijom</t>
  </si>
  <si>
    <t>L002667</t>
  </si>
  <si>
    <t>Gvozdje un serumu</t>
  </si>
  <si>
    <t>L002766</t>
  </si>
  <si>
    <t>Hloridi u serumu - jon-selektivnom elektrodom (JCE)</t>
  </si>
  <si>
    <t>L002816</t>
  </si>
  <si>
    <t>Holesterol (ukupan) u serumu - spektrofotometrijom</t>
  </si>
  <si>
    <t>L002857</t>
  </si>
  <si>
    <t>Holesterol , HDL - u serumu - spektrofotometrijom</t>
  </si>
  <si>
    <t>L002899</t>
  </si>
  <si>
    <t>Holesterol,LDL - u serumu - spektrofotometrijom</t>
  </si>
  <si>
    <t>L003731</t>
  </si>
  <si>
    <t>Kalcijum u serumu - POCT metodom</t>
  </si>
  <si>
    <t>L003749</t>
  </si>
  <si>
    <t>Kalcijum u serumu - spektrofotometrijom</t>
  </si>
  <si>
    <t>L003780</t>
  </si>
  <si>
    <t>Kalijum u serumu - jon selektivnom elektrodom (JCE)</t>
  </si>
  <si>
    <t>L004234</t>
  </si>
  <si>
    <t>Kreatin kinaza (CK) u serumu - spektrofotometrija</t>
  </si>
  <si>
    <t>L004317</t>
  </si>
  <si>
    <t>Kreatinin u serumu - spektrofotometrijom</t>
  </si>
  <si>
    <t>L004416</t>
  </si>
  <si>
    <t>Laktat dehinodrenaza (LDH) u serumu - spektrofotometrija</t>
  </si>
  <si>
    <t>L004812</t>
  </si>
  <si>
    <t>Mokracna kiselina u serumu - spektrofotometrija</t>
  </si>
  <si>
    <t>L004879</t>
  </si>
  <si>
    <t>Natrijum u serumu, jon-celektivnom elektrodom (JCE)</t>
  </si>
  <si>
    <t>L005439</t>
  </si>
  <si>
    <t>Proteini(ukupan) u serumu - spektrofotometrija</t>
  </si>
  <si>
    <t>L005843</t>
  </si>
  <si>
    <t>TIBC (ukupni kapacitet vezivanja gvozdja) u serumu</t>
  </si>
  <si>
    <t>L006072</t>
  </si>
  <si>
    <t>Trigliceridi u serumu-spektrofotometrija</t>
  </si>
  <si>
    <t>L006239</t>
  </si>
  <si>
    <t>UIBC(nezasiceni kapacitet vezivanja gvozdja )u serumu</t>
  </si>
  <si>
    <t>L006254</t>
  </si>
  <si>
    <t>Urea u serumu spektrofotometrijom</t>
  </si>
  <si>
    <t>L006262</t>
  </si>
  <si>
    <t>Urea u serumu -POCT metodom</t>
  </si>
  <si>
    <t>L008953</t>
  </si>
  <si>
    <t>Celokupn ipregled, relativna gustina urina</t>
  </si>
  <si>
    <t>L008961</t>
  </si>
  <si>
    <t>Celokupn ipregled, relativna gustina urina - automatski</t>
  </si>
  <si>
    <t>L009266</t>
  </si>
  <si>
    <t>Ketonska tela(aceton)u urinu</t>
  </si>
  <si>
    <t>L009456</t>
  </si>
  <si>
    <t>Proteini u urinu - sulfosalicilnom kiselinom</t>
  </si>
  <si>
    <t>L009472</t>
  </si>
  <si>
    <t>Sediment urina</t>
  </si>
  <si>
    <t>L010272</t>
  </si>
  <si>
    <t>Kreatinin u dnevnom urinu- spektrofotometrijom</t>
  </si>
  <si>
    <t>L012401</t>
  </si>
  <si>
    <t>Hemoglobin (krv) (FOBT) u fecesu - imunohemijski</t>
  </si>
  <si>
    <t>L014084</t>
  </si>
  <si>
    <t>Krvna slika(Er,Le,Htc, HB, Tr,Lef)</t>
  </si>
  <si>
    <t>L014209</t>
  </si>
  <si>
    <t>Sedimentacija eritrocita(CE)</t>
  </si>
  <si>
    <t>L014332</t>
  </si>
  <si>
    <t>Aktivirano parcijalno tromboplastinsko vrema(aPTT)u</t>
  </si>
  <si>
    <t>L014720</t>
  </si>
  <si>
    <t>Fibrinogen u plazmi</t>
  </si>
  <si>
    <t>L015057</t>
  </si>
  <si>
    <t>Protrombinsko vreme(PT)</t>
  </si>
  <si>
    <t>L015271</t>
  </si>
  <si>
    <t>Vreme krvarenja (Duke)</t>
  </si>
  <si>
    <t>БРОЈ ПАЦИЈЕНАТА-УКУПНО</t>
  </si>
  <si>
    <t>БРОЈ ПРЕГЛЕДАНИХ УЗОРАКА-УКУПНО</t>
  </si>
  <si>
    <t>ЛАБОРАТОРИЈСКЕ АНАЛИЗЕ -УКУПНО</t>
  </si>
  <si>
    <t>Табела 16.</t>
  </si>
  <si>
    <t>Врста дијализе / Назив услуге</t>
  </si>
  <si>
    <t>Број лица на дијализи</t>
  </si>
  <si>
    <t>Број дијализа</t>
  </si>
  <si>
    <t>Финансијска вредност</t>
  </si>
  <si>
    <t>Број апарата</t>
  </si>
  <si>
    <t>Хрони.</t>
  </si>
  <si>
    <t>Акут.</t>
  </si>
  <si>
    <t>Прол.</t>
  </si>
  <si>
    <t>1. ХЕМОДИЈАЛИЗА УКУПНО</t>
  </si>
  <si>
    <t>13100-00</t>
  </si>
  <si>
    <t>Нископропусна хемодијализа</t>
  </si>
  <si>
    <t>Високопропусна хемодијализа</t>
  </si>
  <si>
    <t>13100-03</t>
  </si>
  <si>
    <t>Хемодијафилтрација</t>
  </si>
  <si>
    <t>2. ПЕРИТОНЕАЛНА ДИЈАЛИЗА УКУПНО</t>
  </si>
  <si>
    <t>13100-08</t>
  </si>
  <si>
    <r>
      <t>Континуирана амбулаторна перитонеумска дијализа-</t>
    </r>
    <r>
      <rPr>
        <i/>
        <sz val="10"/>
        <color indexed="8"/>
        <rFont val="Arial"/>
        <family val="2"/>
      </rPr>
      <t>CAPD</t>
    </r>
  </si>
  <si>
    <r>
      <t>Аутоматска перитонеумска дијализа -</t>
    </r>
    <r>
      <rPr>
        <i/>
        <sz val="10"/>
        <color indexed="8"/>
        <rFont val="Arial"/>
        <family val="2"/>
      </rPr>
      <t>APD</t>
    </r>
  </si>
  <si>
    <t>13100-07</t>
  </si>
  <si>
    <r>
      <t>Интермитентна перитонеумска дијализа -</t>
    </r>
    <r>
      <rPr>
        <i/>
        <sz val="10"/>
        <color indexed="8"/>
        <rFont val="Arial"/>
        <family val="2"/>
      </rPr>
      <t>IPD</t>
    </r>
    <r>
      <rPr>
        <sz val="10"/>
        <color indexed="8"/>
        <rFont val="Arial"/>
        <family val="2"/>
      </rPr>
      <t xml:space="preserve"> (болнички вид хроничног лечења)</t>
    </r>
  </si>
  <si>
    <r>
      <t>3. КОНТИНУИРАНИ ПОСТУПЦИ ЗАМЕНЕ БУБРЕЖНЕ ФУНКЦИЈЕ (</t>
    </r>
    <r>
      <rPr>
        <i/>
        <sz val="10"/>
        <rFont val="Arial"/>
        <family val="2"/>
      </rPr>
      <t>CRRT</t>
    </r>
    <r>
      <rPr>
        <sz val="10"/>
        <rFont val="Arial"/>
        <family val="2"/>
      </rPr>
      <t>) И ПЛАЗМАФЕРЕЗА</t>
    </r>
  </si>
  <si>
    <t>13750-00</t>
  </si>
  <si>
    <t>Табела 17.</t>
  </si>
  <si>
    <t>Јед. мере</t>
  </si>
  <si>
    <t>Цена у динарима</t>
  </si>
  <si>
    <t>Количина</t>
  </si>
  <si>
    <t>Укупна вредност</t>
  </si>
  <si>
    <t>Цене за обраду крви и компоненти крви (Прилог 1.) према Правилнику о утврђивању цена за обраду крви и компонената крви намењених за трансфузију: ("Службени гласник РС", број 18/2019)</t>
  </si>
  <si>
    <t> 2305401</t>
  </si>
  <si>
    <t>Цела крв</t>
  </si>
  <si>
    <t>јединица крви</t>
  </si>
  <si>
    <t> 2305601</t>
  </si>
  <si>
    <t>Еритроцити</t>
  </si>
  <si>
    <t> 2305602</t>
  </si>
  <si>
    <t>Еритроцити у адитивној солуцији</t>
  </si>
  <si>
    <t> 2305101</t>
  </si>
  <si>
    <t>Тромбоцити концентрат</t>
  </si>
  <si>
    <t> 2305201</t>
  </si>
  <si>
    <t>Свежа замрзнута плазма</t>
  </si>
  <si>
    <t> 2305202</t>
  </si>
  <si>
    <t>Криопреципитат</t>
  </si>
  <si>
    <t> 2305203</t>
  </si>
  <si>
    <t>Плазма без криопреципитата</t>
  </si>
  <si>
    <t> 2305901</t>
  </si>
  <si>
    <t>Аутолога крв (пре оперативно прикупљање)</t>
  </si>
  <si>
    <t>Цене за обраду крви и компоненти крви (Прилог 1.) према Правилнику о утврђивању цена и накнада за обраду крви и компоненти крви намењених за трансфузију ("Службени гласник РС", бр. 47/2013 и 34/2014)</t>
  </si>
  <si>
    <t>ml</t>
  </si>
  <si>
    <t>Цела крв филтрирана претходно</t>
  </si>
  <si>
    <t>Цела крв филтрирана накнадно</t>
  </si>
  <si>
    <t>Цела крв – мала запремина</t>
  </si>
  <si>
    <t>Цела крв, редукована плазма, за EST</t>
  </si>
  <si>
    <t>Цела крв 0/АУ за EST (ресуспендовани 0 Ег у АV плазми)</t>
  </si>
  <si>
    <t>Еритроцити (деплазматисана крв)</t>
  </si>
  <si>
    <t>Еритроцити филтрирани накнадно</t>
  </si>
  <si>
    <t>11,20+цена филтера</t>
  </si>
  <si>
    <t>Еритроцити филтрирани претходно</t>
  </si>
  <si>
    <t>Еритроцити испрани</t>
  </si>
  <si>
    <t>Еритроцити ресуспендовани осиромашени Le и Тг</t>
  </si>
  <si>
    <t>Еритроцити мала запремина</t>
  </si>
  <si>
    <t>Еритроцити ресуспендовани осиромашени Le и Тг – мала запремина</t>
  </si>
  <si>
    <t>Тромбоцити концентровани из ПРП</t>
  </si>
  <si>
    <t>доза</t>
  </si>
  <si>
    <t>760,94+цена филтера</t>
  </si>
  <si>
    <t>Тромбоцити из buffu coat</t>
  </si>
  <si>
    <t>27,55+цена филтера</t>
  </si>
  <si>
    <t>Тромбоцити Pul.</t>
  </si>
  <si>
    <t>23,61+цена филтера</t>
  </si>
  <si>
    <t>Тромбоцити аферезни</t>
  </si>
  <si>
    <t>2.072,31+цена сета</t>
  </si>
  <si>
    <t>Замрзнута свежа плазма</t>
  </si>
  <si>
    <t>Замрзнута свежа плазма – мала запремина</t>
  </si>
  <si>
    <t>Замрзнута свежа плазма – без криопреципитата</t>
  </si>
  <si>
    <t>Фибрински лепак (аутологни)</t>
  </si>
  <si>
    <t>Гранулоцити аферезни</t>
  </si>
  <si>
    <t>9.018,85+цена сета</t>
  </si>
  <si>
    <t>Еритроцити – аутологни</t>
  </si>
  <si>
    <t>Цела крв – аутологна</t>
  </si>
  <si>
    <t>Замрзнута свежа плазма – аутологна</t>
  </si>
  <si>
    <t>Еритроцити за интраутерину трансфузију – мала запремина</t>
  </si>
  <si>
    <t>Накнаде за обраду крви и компоненти крви (Прилог 2.) према Правилнику о утврђивању цена и накнада за обраду крви и компоненти крви намењених за трансфузију ("Службени гласник РС", бр. 47/2013 и 34/2014)</t>
  </si>
  <si>
    <t>6,38+цена филтера</t>
  </si>
  <si>
    <t>433,74+цена филтера</t>
  </si>
  <si>
    <t>15,71+цена филтера</t>
  </si>
  <si>
    <t>13,46+цена филтера</t>
  </si>
  <si>
    <t>1.181,22+цена сета</t>
  </si>
  <si>
    <t>5.140,75+цена сета</t>
  </si>
  <si>
    <t>Табела 18.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</si>
  <si>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</si>
  <si>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</si>
  <si>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</si>
  <si>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</si>
  <si>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</si>
  <si>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Цена по паковању</t>
  </si>
  <si>
    <t xml:space="preserve">Укупна вредност </t>
  </si>
  <si>
    <t>ЦИТОСТАТИЦИ СА Б ЛИСТЕ</t>
  </si>
  <si>
    <t>Лекови са посебним режимом издавања (Лекови са Ц листе)</t>
  </si>
  <si>
    <t>ЛЕКОВИ ЗА ХЕМОФИЛИЈУ</t>
  </si>
  <si>
    <t>ЛЕКОВИ У ЗУ</t>
  </si>
  <si>
    <t>A</t>
  </si>
  <si>
    <t>ЛЕКОВИ  ЗА ЛЕЧЕЊЕ БОЛЕСТИ  ДИГЕСТИВНОГ СИСТЕМА И  МЕТАБОЛИЗМА</t>
  </si>
  <si>
    <t>B</t>
  </si>
  <si>
    <t>ЛЕКОВИ ЗА ЛЕЧЕЊЕ БОЛЕСТИ КРВИ И КРВОТВОРНИХ ОРГАНА</t>
  </si>
  <si>
    <t>C</t>
  </si>
  <si>
    <t>ЛЕКОВИ КОЈИ ДЕЛУЈУ НА КАРДИОВАСКУЛАРНИ СИСТЕМ</t>
  </si>
  <si>
    <t>D</t>
  </si>
  <si>
    <t>ЛЕКОВИ ЗА ЛЕЧЕЊЕ БОЛЕСТИ КОЖЕ И ПОТКОЖНОГ ТКИВА (ДЕРМАТИЦИ)</t>
  </si>
  <si>
    <t>G</t>
  </si>
  <si>
    <t>ЛЕКОВИ ЗА ЛЕЧЕЊЕ ГЕНИТОУРИНАРНОГ СИСТЕМА И ПОЛНИ ХОРМОНИ</t>
  </si>
  <si>
    <t>H</t>
  </si>
  <si>
    <t>ХОРМОНИ ЗА СИСТЕМСКУ ПРИМЕНУ, ИСКЉУЧУЈУЋИ ПОЛНЕ ХОРМОНЕ И ИНСУЛИН</t>
  </si>
  <si>
    <t>J</t>
  </si>
  <si>
    <t>АНТИИНФЕКТИВНИ ЛЕКОВИ ЗА СИСТЕМСКУ ПРИМЕНУ</t>
  </si>
  <si>
    <t>L</t>
  </si>
  <si>
    <t>АНТИНЕОПЛАСТИЦИ И ИМУНОМОДУЛАТОРИ</t>
  </si>
  <si>
    <t>M</t>
  </si>
  <si>
    <t>ЛЕКОВИ ЗА БОЛЕСТИ МИШИЋНО-КОСТНОГ СИСТЕМА</t>
  </si>
  <si>
    <t>N</t>
  </si>
  <si>
    <t>ЛЕКОВИ КОЈИ ДЕЛУЈУ НА НЕРВНИ СИСТЕМ</t>
  </si>
  <si>
    <t>P</t>
  </si>
  <si>
    <t>АНТИПАРАЗИТНИ ПРОИЗВОДИ, ИНСЕКТИЦИДИ И СРЕДСТВА ЗА ЗАШТИТУ ОД ИНСЕКАТА</t>
  </si>
  <si>
    <t>R</t>
  </si>
  <si>
    <t>ЛЕКОВИ ЗА ЛЕЧЕЊЕ БОЛЕСТИ РЕСПИРАТОРНОГ СИСТЕМА</t>
  </si>
  <si>
    <t>S</t>
  </si>
  <si>
    <t>ЛЕКОВИ КОЈИ ДЕЛУЈУ НА ОКО И УХО</t>
  </si>
  <si>
    <t>V</t>
  </si>
  <si>
    <t>ОСТАЛО</t>
  </si>
  <si>
    <t>Табела 19.</t>
  </si>
  <si>
    <t>Грана медицине / Врста имплантанта</t>
  </si>
  <si>
    <t>Просечна цена</t>
  </si>
  <si>
    <t>Број лица којима је уграђен материјал</t>
  </si>
  <si>
    <t>Број  лица  којима се планира уградња материјала</t>
  </si>
  <si>
    <t>1. Абдоминална хирургија и гастроентерологија</t>
  </si>
  <si>
    <t>2. Васкуларна хирургија</t>
  </si>
  <si>
    <t>3. Кардиологија и интервентна радиологија</t>
  </si>
  <si>
    <t>4. Кардиохирургија</t>
  </si>
  <si>
    <t>5. ОРЛ и максилофацијалној хирургија</t>
  </si>
  <si>
    <t>6. Неурохирургија</t>
  </si>
  <si>
    <t>7. Онкологија</t>
  </si>
  <si>
    <t>8. Оториноларингологија (ОРЛ)</t>
  </si>
  <si>
    <t>9. Ортопедија</t>
  </si>
  <si>
    <t>10. Офталмологија</t>
  </si>
  <si>
    <t>11. Урологија и нефрологија</t>
  </si>
  <si>
    <t>12. Гинекологија</t>
  </si>
  <si>
    <t>Табела 20.</t>
  </si>
  <si>
    <t>ГРУПА САНИТЕТСКОГ МАТЕРИЈАЛА</t>
  </si>
  <si>
    <t>8.1.</t>
  </si>
  <si>
    <t>ДИЈАГНОСТИЧКИ МАТЕРИЈАЛ (УКУПНО)</t>
  </si>
  <si>
    <t>8.2.</t>
  </si>
  <si>
    <t>ТЕРАПИЈСКИ МАТЕРИЈАЛ (УКУПНО)</t>
  </si>
  <si>
    <t>8.3.</t>
  </si>
  <si>
    <t>ЛАБОРАТОРИЈСКИ  МАТЕРИЈАЛ-РЕАГЕНСИ (УКУПНО)</t>
  </si>
  <si>
    <t>8.3.1.</t>
  </si>
  <si>
    <t>РЕАГЕНСИ-ХОРМОНИ (УКУПНО)</t>
  </si>
  <si>
    <t>8.3.2.</t>
  </si>
  <si>
    <t>РЕАГЕНСИ - ТУМОР МАРКЕРИ (УКУПНО)</t>
  </si>
  <si>
    <t>8.4.</t>
  </si>
  <si>
    <t>САНИТЕТСКИ И МЕДИЦИНСКИ МАТЕРИЈАЛ - ОПШТИ (УКУПНО)</t>
  </si>
  <si>
    <t>8.5.</t>
  </si>
  <si>
    <t>ОСТАЛИ САНИТЕТСКИ И МЕДИЦИНСКИ ПОТРОШНИ МАТЕРИЈАЛ (УКУПНО)</t>
  </si>
  <si>
    <t>САНИТЕТСКИ И МЕДИЦИНСКИ ПОТРОШНИ МАТЕРИЈАЛ (ЗБИР)</t>
  </si>
  <si>
    <t>Табела 21.</t>
  </si>
  <si>
    <t xml:space="preserve">Групе процедура / Назив услуге </t>
  </si>
  <si>
    <t xml:space="preserve">Укупан број пацијената на листи чекања на дан 31.12.2023. </t>
  </si>
  <si>
    <t>Број пацијената са листе чекања којима је урађена  процедура/интервенција 2023</t>
  </si>
  <si>
    <t>Укупан број свих пацијената којима је урађена интервенција/процедура у ЗУ 2023</t>
  </si>
  <si>
    <t>Број нових пацијената на листи чекања у 2023.</t>
  </si>
  <si>
    <t>Просечна дужина чекања у данима 2023.</t>
  </si>
  <si>
    <t>Планиран укупан број процедура за које се воде листе чекања за 2024.</t>
  </si>
  <si>
    <t>Планиран број процедура за пацијенте који су на листи чекања за 2024.</t>
  </si>
  <si>
    <t>1А. ПРЕГЛЕД НА КОМПЈУТЕРИЗОВАНОЈ ТОМОГРАФИЈИ (ЦТ)</t>
  </si>
  <si>
    <t>1Б. ПРЕГЛЕД НА  МАГНЕТНОЈ РЕЗОНАНЦИ (МР)</t>
  </si>
  <si>
    <t>2. ДИЈАГНОСТИЧКА КОРОНАРОГРАФИЈА И/ИЛИ КАТЕТЕРИЗАЦИЈА СРЦА</t>
  </si>
  <si>
    <t>3. РЕВАСКУЛАРИЗАЦИЈА МИОКАРДА</t>
  </si>
  <si>
    <t>3.1 Нехируршка реваскуларизација миокарда</t>
  </si>
  <si>
    <t>3.2 Хируршка реваскуларизација миокарда</t>
  </si>
  <si>
    <t>4. УГРАДЊА ПЕЈСМЕЈКЕРА И КАРДИОВЕРТЕР ДЕФИБРИЛАТОРА (ИЦД)</t>
  </si>
  <si>
    <t xml:space="preserve">5. УГРАДЊА ВЕШТАЧКИХ ВАЛВУЛА </t>
  </si>
  <si>
    <t>6. УГРАДЊА ГРАФТОВА ОД ВЕШТАЧКОГ МАТЕРИЈАЛА И ЕНДОВАСКУЛАРНИХ ГРАФТ ПРОТЕЗА</t>
  </si>
  <si>
    <t>7. ОПЕРАЦИЈА СЕНИЛНЕ И ПРЕСЕНИЛНЕ КАТАРАКТЕ СА УГРАДЊОМ ИНТРАОКУЛАРНИХ СОЧИВА</t>
  </si>
  <si>
    <t>8. УГРАДЊА ИМПЛАНТАТА У ОРТОПЕДИЈИ (КУКОВИ И КОЛЕНА)</t>
  </si>
  <si>
    <t>Табела 22.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</si>
</sst>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;0;;@"/>
    <numFmt numFmtId="166" formatCode="#,##0"/>
    <numFmt numFmtId="167" formatCode="_)@"/>
    <numFmt numFmtId="168" formatCode="@"/>
    <numFmt numFmtId="169" formatCode="0.00"/>
    <numFmt numFmtId="170" formatCode="0.000"/>
    <numFmt numFmtId="171" formatCode="0.0"/>
    <numFmt numFmtId="172" formatCode="D\-MMM"/>
    <numFmt numFmtId="173" formatCode="#,##0.00"/>
  </numFmts>
  <fonts count="55">
    <font>
      <sz val="10"/>
      <name val="Arial"/>
      <family val="2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59"/>
      <name val="Calibri"/>
      <family val="1"/>
    </font>
    <font>
      <sz val="8"/>
      <name val="Calibri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Calibri"/>
      <family val="2"/>
    </font>
    <font>
      <b/>
      <sz val="11"/>
      <name val="Cambria"/>
      <family val="1"/>
    </font>
    <font>
      <sz val="12"/>
      <name val="Times New Roman"/>
      <family val="1"/>
    </font>
    <font>
      <b/>
      <sz val="9"/>
      <color indexed="21"/>
      <name val="Cambria"/>
      <family val="1"/>
    </font>
    <font>
      <sz val="9"/>
      <name val="Cambria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HelveticaPlain"/>
      <family val="0"/>
    </font>
    <font>
      <sz val="10"/>
      <name val="Cambria"/>
      <family val="1"/>
    </font>
    <font>
      <b/>
      <sz val="11"/>
      <color indexed="8"/>
      <name val="Calibri"/>
      <family val="2"/>
    </font>
    <font>
      <b/>
      <sz val="10"/>
      <name val="HelveticaPlain"/>
      <family val="0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color indexed="63"/>
      <name val="Arial"/>
      <family val="2"/>
    </font>
    <font>
      <b/>
      <sz val="9"/>
      <color indexed="62"/>
      <name val="Cambria"/>
      <family val="1"/>
    </font>
    <font>
      <sz val="10"/>
      <name val="HelveticaPlain"/>
      <family val="0"/>
    </font>
    <font>
      <b/>
      <sz val="12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8"/>
      <name val="Calibri"/>
      <family val="2"/>
    </font>
    <font>
      <sz val="10"/>
      <name val="CHelvPlain"/>
      <family val="0"/>
    </font>
    <font>
      <sz val="8"/>
      <name val="Times New Roman"/>
      <family val="1"/>
    </font>
    <font>
      <sz val="8"/>
      <name val="CHelvPlain"/>
      <family val="0"/>
    </font>
    <font>
      <sz val="7.5"/>
      <color indexed="8"/>
      <name val="CHelvPlain"/>
      <family val="0"/>
    </font>
    <font>
      <b/>
      <sz val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u val="single"/>
      <sz val="10"/>
      <color indexed="12"/>
      <name val="HelveticaPlain"/>
      <family val="0"/>
    </font>
    <font>
      <b/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8"/>
      <color indexed="8"/>
      <name val="Verdana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double">
        <color indexed="54"/>
      </bottom>
    </border>
    <border>
      <left style="thin">
        <color indexed="31"/>
      </left>
      <right style="thin">
        <color indexed="31"/>
      </right>
      <top>
        <color indexed="63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4"/>
      </bottom>
    </border>
    <border>
      <left>
        <color indexed="63"/>
      </left>
      <right style="thin">
        <color indexed="9"/>
      </right>
      <top style="double">
        <color indexed="54"/>
      </top>
      <bottom style="double">
        <color indexed="54"/>
      </bottom>
    </border>
    <border>
      <left style="thin">
        <color indexed="9"/>
      </left>
      <right style="thin">
        <color indexed="9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8"/>
      </right>
      <top style="double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double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3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NumberFormat="0" applyFill="0" applyBorder="0" applyAlignment="0" applyProtection="0"/>
    <xf numFmtId="164" fontId="1" fillId="0" borderId="0">
      <alignment horizontal="left" vertical="center" indent="1"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" fillId="2" borderId="1">
      <alignment vertical="center"/>
      <protection/>
    </xf>
    <xf numFmtId="164" fontId="5" fillId="0" borderId="1">
      <alignment horizontal="left" vertical="center" wrapText="1"/>
      <protection locked="0"/>
    </xf>
    <xf numFmtId="164" fontId="20" fillId="0" borderId="2" applyNumberFormat="0" applyFill="0" applyAlignment="0" applyProtection="0"/>
  </cellStyleXfs>
  <cellXfs count="517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7" fillId="3" borderId="0" xfId="22" applyFont="1" applyFill="1" applyBorder="1" applyAlignment="1">
      <alignment horizontal="left"/>
      <protection/>
    </xf>
    <xf numFmtId="164" fontId="8" fillId="3" borderId="0" xfId="22" applyFont="1" applyFill="1" applyBorder="1" applyAlignment="1">
      <alignment horizontal="left"/>
      <protection/>
    </xf>
    <xf numFmtId="164" fontId="9" fillId="3" borderId="0" xfId="22" applyFont="1" applyFill="1" applyBorder="1" applyAlignment="1">
      <alignment horizontal="center"/>
      <protection/>
    </xf>
    <xf numFmtId="164" fontId="9" fillId="0" borderId="0" xfId="22" applyFont="1" applyFill="1" applyBorder="1" applyAlignment="1">
      <alignment horizontal="center"/>
      <protection/>
    </xf>
    <xf numFmtId="164" fontId="10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10" fillId="0" borderId="3" xfId="0" applyFont="1" applyBorder="1" applyAlignment="1">
      <alignment/>
    </xf>
    <xf numFmtId="164" fontId="6" fillId="0" borderId="3" xfId="0" applyFont="1" applyBorder="1" applyAlignment="1">
      <alignment/>
    </xf>
    <xf numFmtId="165" fontId="10" fillId="0" borderId="0" xfId="32" applyNumberFormat="1" applyFont="1" applyBorder="1" applyAlignment="1" applyProtection="1">
      <alignment horizontal="left" vertical="center"/>
      <protection/>
    </xf>
    <xf numFmtId="165" fontId="11" fillId="0" borderId="0" xfId="32" applyNumberFormat="1" applyFont="1" applyBorder="1" applyAlignment="1" applyProtection="1">
      <alignment horizontal="left" vertical="center"/>
      <protection/>
    </xf>
    <xf numFmtId="165" fontId="10" fillId="0" borderId="0" xfId="32" applyNumberFormat="1" applyFont="1" applyFill="1" applyBorder="1" applyAlignment="1" applyProtection="1">
      <alignment horizontal="left" vertical="center"/>
      <protection/>
    </xf>
    <xf numFmtId="165" fontId="11" fillId="0" borderId="0" xfId="32" applyNumberFormat="1" applyFont="1" applyFill="1" applyBorder="1" applyAlignment="1" applyProtection="1">
      <alignment horizontal="left" vertical="center"/>
      <protection/>
    </xf>
    <xf numFmtId="165" fontId="10" fillId="3" borderId="0" xfId="32" applyNumberFormat="1" applyFont="1" applyFill="1" applyBorder="1" applyAlignment="1" applyProtection="1">
      <alignment horizontal="left" vertical="center"/>
      <protection/>
    </xf>
    <xf numFmtId="165" fontId="11" fillId="0" borderId="4" xfId="32" applyNumberFormat="1" applyFont="1" applyBorder="1" applyAlignment="1" applyProtection="1">
      <alignment horizontal="left" vertical="center"/>
      <protection/>
    </xf>
    <xf numFmtId="164" fontId="12" fillId="0" borderId="0" xfId="22" applyFont="1" applyProtection="1">
      <alignment/>
      <protection/>
    </xf>
    <xf numFmtId="166" fontId="12" fillId="0" borderId="0" xfId="22" applyNumberFormat="1" applyFont="1" applyProtection="1">
      <alignment/>
      <protection/>
    </xf>
    <xf numFmtId="166" fontId="8" fillId="0" borderId="0" xfId="22" applyNumberFormat="1" applyFont="1" applyProtection="1">
      <alignment/>
      <protection/>
    </xf>
    <xf numFmtId="164" fontId="12" fillId="0" borderId="0" xfId="22" applyFont="1" applyAlignment="1" applyProtection="1">
      <alignment horizontal="center" vertical="center" wrapText="1"/>
      <protection/>
    </xf>
    <xf numFmtId="167" fontId="13" fillId="4" borderId="5" xfId="31" applyNumberFormat="1" applyFont="1" applyFill="1" applyBorder="1" applyProtection="1">
      <alignment vertical="center"/>
      <protection/>
    </xf>
    <xf numFmtId="167" fontId="13" fillId="4" borderId="5" xfId="31" applyNumberFormat="1" applyFont="1" applyFill="1" applyBorder="1" applyAlignment="1" applyProtection="1">
      <alignment horizontal="right" vertical="center"/>
      <protection/>
    </xf>
    <xf numFmtId="165" fontId="14" fillId="0" borderId="6" xfId="32" applyNumberFormat="1" applyFont="1" applyFill="1" applyBorder="1" applyAlignment="1" applyProtection="1">
      <alignment horizontal="left" vertical="center" indent="1"/>
      <protection/>
    </xf>
    <xf numFmtId="165" fontId="14" fillId="0" borderId="7" xfId="32" applyNumberFormat="1" applyFont="1" applyFill="1" applyBorder="1" applyAlignment="1" applyProtection="1">
      <alignment horizontal="left" vertical="center" wrapText="1" indent="1"/>
      <protection/>
    </xf>
    <xf numFmtId="165" fontId="14" fillId="0" borderId="8" xfId="32" applyNumberFormat="1" applyFont="1" applyFill="1" applyBorder="1" applyAlignment="1" applyProtection="1">
      <alignment horizontal="left" vertical="center" wrapText="1" indent="1"/>
      <protection/>
    </xf>
    <xf numFmtId="165" fontId="11" fillId="0" borderId="6" xfId="32" applyNumberFormat="1" applyFont="1" applyBorder="1" applyAlignment="1" applyProtection="1">
      <alignment horizontal="left" vertical="center"/>
      <protection/>
    </xf>
    <xf numFmtId="165" fontId="14" fillId="0" borderId="7" xfId="32" applyNumberFormat="1" applyFont="1" applyBorder="1" applyAlignment="1" applyProtection="1">
      <alignment horizontal="right" vertical="center"/>
      <protection/>
    </xf>
    <xf numFmtId="165" fontId="14" fillId="0" borderId="8" xfId="32" applyNumberFormat="1" applyFont="1" applyBorder="1" applyAlignment="1" applyProtection="1">
      <alignment horizontal="right" vertical="center"/>
      <protection/>
    </xf>
    <xf numFmtId="164" fontId="0" fillId="0" borderId="0" xfId="22" applyFont="1" applyAlignment="1" applyProtection="1">
      <alignment horizontal="left"/>
      <protection/>
    </xf>
    <xf numFmtId="168" fontId="0" fillId="0" borderId="0" xfId="22" applyNumberFormat="1" applyFont="1" applyFill="1" applyProtection="1">
      <alignment/>
      <protection/>
    </xf>
    <xf numFmtId="164" fontId="12" fillId="0" borderId="0" xfId="22" applyFont="1" applyFill="1" applyProtection="1">
      <alignment/>
      <protection/>
    </xf>
    <xf numFmtId="164" fontId="15" fillId="0" borderId="9" xfId="22" applyFont="1" applyFill="1" applyBorder="1" applyAlignment="1" applyProtection="1">
      <alignment horizontal="center" vertical="center" wrapText="1"/>
      <protection/>
    </xf>
    <xf numFmtId="164" fontId="16" fillId="0" borderId="9" xfId="22" applyFont="1" applyFill="1" applyBorder="1" applyAlignment="1" applyProtection="1">
      <alignment horizontal="center" vertical="center" textRotation="90" wrapText="1"/>
      <protection/>
    </xf>
    <xf numFmtId="164" fontId="16" fillId="0" borderId="9" xfId="22" applyFont="1" applyFill="1" applyBorder="1" applyAlignment="1" applyProtection="1">
      <alignment horizontal="center" vertical="center" wrapText="1"/>
      <protection/>
    </xf>
    <xf numFmtId="164" fontId="12" fillId="0" borderId="0" xfId="22" applyFont="1" applyFill="1" applyAlignment="1" applyProtection="1">
      <alignment horizontal="center" vertical="center"/>
      <protection/>
    </xf>
    <xf numFmtId="166" fontId="16" fillId="0" borderId="9" xfId="22" applyNumberFormat="1" applyFont="1" applyFill="1" applyBorder="1" applyAlignment="1" applyProtection="1">
      <alignment horizontal="center" vertical="center" textRotation="90" wrapText="1"/>
      <protection/>
    </xf>
    <xf numFmtId="166" fontId="16" fillId="0" borderId="9" xfId="22" applyNumberFormat="1" applyFont="1" applyFill="1" applyBorder="1" applyAlignment="1" applyProtection="1">
      <alignment horizontal="center" vertical="center" wrapText="1"/>
      <protection/>
    </xf>
    <xf numFmtId="164" fontId="15" fillId="0" borderId="9" xfId="22" applyFont="1" applyFill="1" applyBorder="1" applyAlignment="1" applyProtection="1">
      <alignment horizontal="left" vertical="center" wrapText="1"/>
      <protection locked="0"/>
    </xf>
    <xf numFmtId="164" fontId="15" fillId="0" borderId="9" xfId="22" applyFont="1" applyBorder="1" applyAlignment="1" applyProtection="1">
      <alignment horizontal="center" vertical="center" wrapText="1"/>
      <protection locked="0"/>
    </xf>
    <xf numFmtId="166" fontId="15" fillId="0" borderId="9" xfId="22" applyNumberFormat="1" applyFont="1" applyBorder="1" applyAlignment="1" applyProtection="1">
      <alignment horizontal="center" vertical="center" wrapText="1"/>
      <protection locked="0"/>
    </xf>
    <xf numFmtId="164" fontId="15" fillId="5" borderId="9" xfId="22" applyFont="1" applyFill="1" applyBorder="1" applyAlignment="1" applyProtection="1">
      <alignment horizontal="center" vertical="center" wrapText="1"/>
      <protection/>
    </xf>
    <xf numFmtId="164" fontId="15" fillId="0" borderId="9" xfId="22" applyFont="1" applyBorder="1" applyProtection="1">
      <alignment/>
      <protection locked="0"/>
    </xf>
    <xf numFmtId="166" fontId="15" fillId="5" borderId="9" xfId="22" applyNumberFormat="1" applyFont="1" applyFill="1" applyBorder="1" applyAlignment="1" applyProtection="1">
      <alignment horizontal="center" vertical="center" wrapText="1"/>
      <protection/>
    </xf>
    <xf numFmtId="166" fontId="15" fillId="6" borderId="9" xfId="22" applyNumberFormat="1" applyFont="1" applyFill="1" applyBorder="1" applyProtection="1">
      <alignment/>
      <protection/>
    </xf>
    <xf numFmtId="164" fontId="15" fillId="0" borderId="9" xfId="22" applyFont="1" applyFill="1" applyBorder="1" applyProtection="1">
      <alignment/>
      <protection locked="0"/>
    </xf>
    <xf numFmtId="164" fontId="15" fillId="6" borderId="9" xfId="22" applyFont="1" applyFill="1" applyBorder="1" applyProtection="1">
      <alignment/>
      <protection/>
    </xf>
    <xf numFmtId="164" fontId="8" fillId="0" borderId="0" xfId="22" applyFont="1" applyProtection="1">
      <alignment/>
      <protection/>
    </xf>
    <xf numFmtId="164" fontId="15" fillId="5" borderId="9" xfId="22" applyFont="1" applyFill="1" applyBorder="1" applyAlignment="1" applyProtection="1">
      <alignment horizontal="right" vertical="center" wrapText="1"/>
      <protection/>
    </xf>
    <xf numFmtId="166" fontId="15" fillId="5" borderId="9" xfId="22" applyNumberFormat="1" applyFont="1" applyFill="1" applyBorder="1" applyProtection="1">
      <alignment/>
      <protection/>
    </xf>
    <xf numFmtId="164" fontId="15" fillId="5" borderId="9" xfId="22" applyFont="1" applyFill="1" applyBorder="1" applyProtection="1">
      <alignment/>
      <protection/>
    </xf>
    <xf numFmtId="164" fontId="12" fillId="0" borderId="0" xfId="22" applyFont="1" applyAlignment="1" applyProtection="1">
      <alignment horizontal="left" vertical="center" wrapText="1"/>
      <protection/>
    </xf>
    <xf numFmtId="166" fontId="12" fillId="0" borderId="0" xfId="22" applyNumberFormat="1" applyFont="1" applyAlignment="1" applyProtection="1">
      <alignment horizontal="center" vertical="center" wrapText="1"/>
      <protection/>
    </xf>
    <xf numFmtId="166" fontId="8" fillId="0" borderId="0" xfId="22" applyNumberFormat="1" applyFont="1" applyAlignment="1" applyProtection="1">
      <alignment horizontal="center" vertical="center" wrapText="1"/>
      <protection/>
    </xf>
    <xf numFmtId="164" fontId="12" fillId="0" borderId="0" xfId="22" applyFont="1" applyAlignment="1" applyProtection="1">
      <alignment horizontal="left" wrapText="1"/>
      <protection/>
    </xf>
    <xf numFmtId="164" fontId="12" fillId="0" borderId="0" xfId="22" applyFont="1" applyAlignment="1" applyProtection="1">
      <alignment wrapText="1"/>
      <protection/>
    </xf>
    <xf numFmtId="166" fontId="12" fillId="0" borderId="0" xfId="22" applyNumberFormat="1" applyFont="1" applyAlignment="1" applyProtection="1">
      <alignment wrapText="1"/>
      <protection/>
    </xf>
    <xf numFmtId="166" fontId="8" fillId="0" borderId="0" xfId="22" applyNumberFormat="1" applyFont="1" applyAlignment="1" applyProtection="1">
      <alignment wrapText="1"/>
      <protection/>
    </xf>
    <xf numFmtId="164" fontId="12" fillId="0" borderId="0" xfId="22" applyFont="1" applyAlignment="1" applyProtection="1">
      <alignment horizontal="left"/>
      <protection/>
    </xf>
    <xf numFmtId="164" fontId="6" fillId="0" borderId="0" xfId="22" applyFont="1" applyAlignment="1" applyProtection="1">
      <alignment wrapText="1"/>
      <protection/>
    </xf>
    <xf numFmtId="164" fontId="6" fillId="0" borderId="0" xfId="22" applyFont="1" applyAlignment="1" applyProtection="1">
      <alignment horizontal="center" wrapText="1"/>
      <protection/>
    </xf>
    <xf numFmtId="164" fontId="6" fillId="0" borderId="0" xfId="22" applyFont="1" applyProtection="1">
      <alignment/>
      <protection/>
    </xf>
    <xf numFmtId="167" fontId="13" fillId="4" borderId="6" xfId="31" applyNumberFormat="1" applyFont="1" applyFill="1" applyBorder="1" applyProtection="1">
      <alignment vertical="center"/>
      <protection/>
    </xf>
    <xf numFmtId="167" fontId="13" fillId="4" borderId="8" xfId="31" applyNumberFormat="1" applyFont="1" applyFill="1" applyBorder="1" applyAlignment="1" applyProtection="1">
      <alignment horizontal="right" vertical="center"/>
      <protection/>
    </xf>
    <xf numFmtId="165" fontId="14" fillId="0" borderId="6" xfId="32" applyNumberFormat="1" applyFont="1" applyBorder="1" applyAlignment="1" applyProtection="1">
      <alignment horizontal="left" vertical="center" indent="1"/>
      <protection/>
    </xf>
    <xf numFmtId="165" fontId="14" fillId="0" borderId="7" xfId="32" applyNumberFormat="1" applyFont="1" applyBorder="1" applyAlignment="1" applyProtection="1">
      <alignment horizontal="left" vertical="center" indent="1"/>
      <protection/>
    </xf>
    <xf numFmtId="165" fontId="14" fillId="0" borderId="8" xfId="32" applyNumberFormat="1" applyFont="1" applyBorder="1" applyAlignment="1" applyProtection="1">
      <alignment horizontal="left" vertical="center" indent="1"/>
      <protection/>
    </xf>
    <xf numFmtId="165" fontId="14" fillId="0" borderId="7" xfId="32" applyNumberFormat="1" applyFont="1" applyFill="1" applyBorder="1" applyAlignment="1" applyProtection="1">
      <alignment horizontal="left" vertical="center" indent="1"/>
      <protection/>
    </xf>
    <xf numFmtId="165" fontId="11" fillId="0" borderId="7" xfId="32" applyNumberFormat="1" applyFont="1" applyBorder="1" applyAlignment="1" applyProtection="1">
      <alignment horizontal="left" vertical="center"/>
      <protection/>
    </xf>
    <xf numFmtId="165" fontId="11" fillId="0" borderId="8" xfId="32" applyNumberFormat="1" applyFont="1" applyBorder="1" applyAlignment="1" applyProtection="1">
      <alignment horizontal="left" vertical="center"/>
      <protection/>
    </xf>
    <xf numFmtId="164" fontId="0" fillId="0" borderId="0" xfId="22" applyNumberFormat="1" applyFont="1" applyFill="1" applyProtection="1">
      <alignment/>
      <protection/>
    </xf>
    <xf numFmtId="164" fontId="15" fillId="3" borderId="9" xfId="22" applyFont="1" applyFill="1" applyBorder="1" applyAlignment="1" applyProtection="1">
      <alignment horizontal="center" vertical="center" wrapText="1"/>
      <protection/>
    </xf>
    <xf numFmtId="164" fontId="15" fillId="3" borderId="9" xfId="22" applyFont="1" applyFill="1" applyBorder="1" applyAlignment="1" applyProtection="1">
      <alignment horizontal="center" vertical="center" textRotation="90" wrapText="1"/>
      <protection/>
    </xf>
    <xf numFmtId="164" fontId="15" fillId="0" borderId="9" xfId="22" applyFont="1" applyFill="1" applyBorder="1" applyAlignment="1" applyProtection="1">
      <alignment horizontal="center" vertical="center" textRotation="90" wrapText="1"/>
      <protection/>
    </xf>
    <xf numFmtId="164" fontId="6" fillId="0" borderId="0" xfId="22" applyFont="1" applyAlignment="1" applyProtection="1">
      <alignment horizontal="center" vertical="center" wrapText="1"/>
      <protection/>
    </xf>
    <xf numFmtId="164" fontId="15" fillId="0" borderId="9" xfId="22" applyFont="1" applyFill="1" applyBorder="1" applyAlignment="1" applyProtection="1">
      <alignment horizontal="center" vertical="center" wrapText="1"/>
      <protection locked="0"/>
    </xf>
    <xf numFmtId="166" fontId="15" fillId="6" borderId="9" xfId="22" applyNumberFormat="1" applyFont="1" applyFill="1" applyBorder="1" applyAlignment="1" applyProtection="1">
      <alignment horizontal="center" vertical="center"/>
      <protection/>
    </xf>
    <xf numFmtId="164" fontId="15" fillId="0" borderId="9" xfId="22" applyFont="1" applyBorder="1" applyAlignment="1" applyProtection="1">
      <alignment horizontal="center" vertical="center"/>
      <protection locked="0"/>
    </xf>
    <xf numFmtId="164" fontId="15" fillId="3" borderId="9" xfId="22" applyFont="1" applyFill="1" applyBorder="1" applyAlignment="1" applyProtection="1">
      <alignment horizontal="center" vertical="center" wrapText="1"/>
      <protection locked="0"/>
    </xf>
    <xf numFmtId="164" fontId="7" fillId="0" borderId="0" xfId="22" applyFont="1" applyProtection="1">
      <alignment/>
      <protection/>
    </xf>
    <xf numFmtId="164" fontId="16" fillId="0" borderId="0" xfId="22" applyFont="1" applyFill="1" applyBorder="1" applyAlignment="1" applyProtection="1">
      <alignment horizontal="left"/>
      <protection/>
    </xf>
    <xf numFmtId="164" fontId="16" fillId="0" borderId="0" xfId="22" applyFont="1" applyFill="1" applyBorder="1" applyAlignment="1" applyProtection="1">
      <alignment wrapText="1"/>
      <protection/>
    </xf>
    <xf numFmtId="164" fontId="6" fillId="0" borderId="0" xfId="22" applyFont="1" applyFill="1" applyProtection="1">
      <alignment/>
      <protection/>
    </xf>
    <xf numFmtId="164" fontId="16" fillId="0" borderId="0" xfId="22" applyFont="1" applyFill="1" applyBorder="1" applyAlignment="1" applyProtection="1">
      <alignment horizontal="left" wrapText="1"/>
      <protection/>
    </xf>
    <xf numFmtId="164" fontId="6" fillId="0" borderId="0" xfId="22" applyFont="1" applyBorder="1" applyAlignment="1" applyProtection="1">
      <alignment wrapText="1"/>
      <protection/>
    </xf>
    <xf numFmtId="164" fontId="6" fillId="0" borderId="0" xfId="22" applyFont="1" applyBorder="1" applyAlignment="1" applyProtection="1">
      <alignment horizontal="center" wrapText="1"/>
      <protection/>
    </xf>
    <xf numFmtId="164" fontId="6" fillId="0" borderId="0" xfId="22" applyFont="1" applyAlignment="1" applyProtection="1">
      <alignment horizontal="center"/>
      <protection/>
    </xf>
    <xf numFmtId="164" fontId="8" fillId="0" borderId="0" xfId="22" applyFont="1" applyAlignment="1" applyProtection="1">
      <alignment/>
      <protection/>
    </xf>
    <xf numFmtId="164" fontId="16" fillId="3" borderId="9" xfId="22" applyFont="1" applyFill="1" applyBorder="1" applyAlignment="1" applyProtection="1">
      <alignment horizontal="center" vertical="center" textRotation="90" wrapText="1"/>
      <protection/>
    </xf>
    <xf numFmtId="164" fontId="16" fillId="3" borderId="9" xfId="22" applyFont="1" applyFill="1" applyBorder="1" applyAlignment="1" applyProtection="1">
      <alignment horizontal="center" vertical="center" wrapText="1"/>
      <protection/>
    </xf>
    <xf numFmtId="164" fontId="16" fillId="4" borderId="9" xfId="22" applyFont="1" applyFill="1" applyBorder="1" applyAlignment="1" applyProtection="1">
      <alignment horizontal="center" vertical="center" textRotation="90" wrapText="1"/>
      <protection/>
    </xf>
    <xf numFmtId="166" fontId="16" fillId="3" borderId="9" xfId="22" applyNumberFormat="1" applyFont="1" applyFill="1" applyBorder="1" applyAlignment="1" applyProtection="1">
      <alignment horizontal="center" vertical="center" textRotation="90" wrapText="1"/>
      <protection/>
    </xf>
    <xf numFmtId="164" fontId="12" fillId="0" borderId="0" xfId="22" applyFont="1" applyAlignment="1" applyProtection="1">
      <alignment/>
      <protection/>
    </xf>
    <xf numFmtId="164" fontId="15" fillId="3" borderId="9" xfId="22" applyFont="1" applyFill="1" applyBorder="1" applyAlignment="1" applyProtection="1">
      <alignment horizontal="left" vertical="center" wrapText="1"/>
      <protection/>
    </xf>
    <xf numFmtId="164" fontId="15" fillId="6" borderId="9" xfId="22" applyFont="1" applyFill="1" applyBorder="1" applyAlignment="1" applyProtection="1">
      <alignment horizontal="center" vertical="center" wrapText="1"/>
      <protection/>
    </xf>
    <xf numFmtId="166" fontId="15" fillId="6" borderId="9" xfId="22" applyNumberFormat="1" applyFont="1" applyFill="1" applyBorder="1" applyAlignment="1" applyProtection="1">
      <alignment horizontal="center" vertical="center" wrapText="1"/>
      <protection/>
    </xf>
    <xf numFmtId="166" fontId="15" fillId="0" borderId="9" xfId="22" applyNumberFormat="1" applyFont="1" applyFill="1" applyBorder="1" applyAlignment="1" applyProtection="1">
      <alignment horizontal="center" vertical="center" wrapText="1"/>
      <protection/>
    </xf>
    <xf numFmtId="164" fontId="15" fillId="0" borderId="9" xfId="22" applyFont="1" applyBorder="1" applyAlignment="1" applyProtection="1">
      <alignment horizontal="center"/>
      <protection locked="0"/>
    </xf>
    <xf numFmtId="164" fontId="15" fillId="3" borderId="9" xfId="22" applyFont="1" applyFill="1" applyBorder="1" applyAlignment="1" applyProtection="1">
      <alignment horizontal="left" wrapText="1"/>
      <protection/>
    </xf>
    <xf numFmtId="164" fontId="15" fillId="0" borderId="9" xfId="22" applyFont="1" applyBorder="1" applyAlignment="1" applyProtection="1">
      <alignment horizontal="center" wrapText="1"/>
      <protection locked="0"/>
    </xf>
    <xf numFmtId="164" fontId="15" fillId="7" borderId="9" xfId="22" applyFont="1" applyFill="1" applyBorder="1" applyAlignment="1" applyProtection="1">
      <alignment horizontal="left" wrapText="1"/>
      <protection/>
    </xf>
    <xf numFmtId="164" fontId="15" fillId="7" borderId="9" xfId="22" applyFont="1" applyFill="1" applyBorder="1" applyAlignment="1" applyProtection="1">
      <alignment horizontal="center" vertical="center" wrapText="1"/>
      <protection locked="0"/>
    </xf>
    <xf numFmtId="166" fontId="15" fillId="7" borderId="9" xfId="22" applyNumberFormat="1" applyFont="1" applyFill="1" applyBorder="1" applyAlignment="1" applyProtection="1">
      <alignment horizontal="center" vertical="center" wrapText="1"/>
      <protection locked="0"/>
    </xf>
    <xf numFmtId="164" fontId="15" fillId="7" borderId="9" xfId="22" applyFont="1" applyFill="1" applyBorder="1" applyAlignment="1" applyProtection="1">
      <alignment horizontal="center" wrapText="1"/>
      <protection locked="0"/>
    </xf>
    <xf numFmtId="166" fontId="15" fillId="7" borderId="9" xfId="22" applyNumberFormat="1" applyFont="1" applyFill="1" applyBorder="1" applyAlignment="1" applyProtection="1">
      <alignment horizontal="center" vertical="center" wrapText="1"/>
      <protection/>
    </xf>
    <xf numFmtId="164" fontId="15" fillId="7" borderId="9" xfId="22" applyFont="1" applyFill="1" applyBorder="1" applyAlignment="1" applyProtection="1">
      <alignment horizontal="center"/>
      <protection locked="0"/>
    </xf>
    <xf numFmtId="164" fontId="15" fillId="5" borderId="9" xfId="22" applyFont="1" applyFill="1" applyBorder="1" applyAlignment="1" applyProtection="1">
      <alignment horizontal="center" vertical="center"/>
      <protection/>
    </xf>
    <xf numFmtId="164" fontId="15" fillId="0" borderId="0" xfId="22" applyFont="1" applyBorder="1" applyAlignment="1" applyProtection="1">
      <alignment vertical="center"/>
      <protection/>
    </xf>
    <xf numFmtId="164" fontId="15" fillId="0" borderId="0" xfId="22" applyFont="1" applyBorder="1" applyAlignment="1" applyProtection="1">
      <alignment vertical="center" wrapText="1"/>
      <protection/>
    </xf>
    <xf numFmtId="164" fontId="15" fillId="0" borderId="0" xfId="22" applyFont="1" applyProtection="1">
      <alignment/>
      <protection/>
    </xf>
    <xf numFmtId="164" fontId="6" fillId="0" borderId="0" xfId="22" applyFont="1" applyAlignment="1" applyProtection="1">
      <alignment horizontal="right"/>
      <protection/>
    </xf>
    <xf numFmtId="164" fontId="15" fillId="0" borderId="9" xfId="22" applyFont="1" applyBorder="1" applyAlignment="1" applyProtection="1">
      <alignment horizontal="center" vertical="center" wrapText="1"/>
      <protection/>
    </xf>
    <xf numFmtId="164" fontId="0" fillId="0" borderId="0" xfId="22" applyFont="1" applyProtection="1">
      <alignment/>
      <protection/>
    </xf>
    <xf numFmtId="164" fontId="15" fillId="0" borderId="9" xfId="22" applyFont="1" applyBorder="1" applyAlignment="1" applyProtection="1">
      <alignment vertical="center" wrapText="1"/>
      <protection/>
    </xf>
    <xf numFmtId="164" fontId="17" fillId="5" borderId="9" xfId="29" applyFont="1" applyFill="1" applyBorder="1" applyAlignment="1" applyProtection="1">
      <alignment horizontal="right"/>
      <protection/>
    </xf>
    <xf numFmtId="164" fontId="0" fillId="0" borderId="0" xfId="30" applyFont="1" applyAlignment="1" applyProtection="1">
      <alignment horizontal="right"/>
      <protection/>
    </xf>
    <xf numFmtId="164" fontId="15" fillId="3" borderId="9" xfId="29" applyFont="1" applyFill="1" applyBorder="1" applyAlignment="1" applyProtection="1">
      <alignment horizontal="center" vertical="center" wrapText="1"/>
      <protection/>
    </xf>
    <xf numFmtId="164" fontId="16" fillId="3" borderId="9" xfId="29" applyFont="1" applyFill="1" applyBorder="1" applyAlignment="1" applyProtection="1">
      <alignment horizontal="center" vertical="center" wrapText="1"/>
      <protection/>
    </xf>
    <xf numFmtId="164" fontId="15" fillId="0" borderId="9" xfId="29" applyFont="1" applyFill="1" applyBorder="1" applyAlignment="1" applyProtection="1">
      <alignment horizontal="right"/>
      <protection locked="0"/>
    </xf>
    <xf numFmtId="164" fontId="15" fillId="6" borderId="9" xfId="29" applyFont="1" applyFill="1" applyBorder="1" applyAlignment="1" applyProtection="1">
      <alignment horizontal="right"/>
      <protection/>
    </xf>
    <xf numFmtId="164" fontId="15" fillId="0" borderId="9" xfId="29" applyFont="1" applyBorder="1" applyProtection="1">
      <alignment/>
      <protection locked="0"/>
    </xf>
    <xf numFmtId="164" fontId="15" fillId="0" borderId="9" xfId="29" applyFont="1" applyBorder="1" applyAlignment="1" applyProtection="1">
      <alignment wrapText="1"/>
      <protection locked="0"/>
    </xf>
    <xf numFmtId="164" fontId="15" fillId="0" borderId="9" xfId="28" applyFont="1" applyBorder="1" applyProtection="1">
      <alignment/>
      <protection locked="0"/>
    </xf>
    <xf numFmtId="164" fontId="6" fillId="0" borderId="0" xfId="28" applyFont="1" applyProtection="1">
      <alignment/>
      <protection/>
    </xf>
    <xf numFmtId="164" fontId="17" fillId="5" borderId="9" xfId="28" applyFont="1" applyFill="1" applyBorder="1" applyAlignment="1" applyProtection="1">
      <alignment horizontal="right" vertical="center"/>
      <protection/>
    </xf>
    <xf numFmtId="164" fontId="17" fillId="6" borderId="9" xfId="29" applyFont="1" applyFill="1" applyBorder="1" applyAlignment="1" applyProtection="1">
      <alignment horizontal="right"/>
      <protection/>
    </xf>
    <xf numFmtId="165" fontId="14" fillId="0" borderId="10" xfId="32" applyNumberFormat="1" applyFont="1" applyBorder="1" applyAlignment="1" applyProtection="1">
      <alignment horizontal="left" vertical="center" indent="1"/>
      <protection/>
    </xf>
    <xf numFmtId="165" fontId="14" fillId="0" borderId="11" xfId="32" applyNumberFormat="1" applyFont="1" applyBorder="1" applyAlignment="1" applyProtection="1">
      <alignment horizontal="left" vertical="center" indent="1"/>
      <protection/>
    </xf>
    <xf numFmtId="164" fontId="18" fillId="3" borderId="12" xfId="20" applyNumberFormat="1" applyFill="1" applyBorder="1" applyAlignment="1" applyProtection="1">
      <alignment/>
      <protection/>
    </xf>
    <xf numFmtId="164" fontId="19" fillId="3" borderId="12" xfId="0" applyFont="1" applyFill="1" applyBorder="1" applyAlignment="1">
      <alignment/>
    </xf>
    <xf numFmtId="164" fontId="19" fillId="3" borderId="11" xfId="0" applyFont="1" applyFill="1" applyBorder="1" applyAlignment="1">
      <alignment/>
    </xf>
    <xf numFmtId="164" fontId="19" fillId="0" borderId="0" xfId="0" applyFont="1" applyBorder="1" applyAlignment="1">
      <alignment/>
    </xf>
    <xf numFmtId="165" fontId="14" fillId="0" borderId="4" xfId="32" applyNumberFormat="1" applyFont="1" applyBorder="1" applyAlignment="1" applyProtection="1">
      <alignment horizontal="left" vertical="center" indent="1"/>
      <protection/>
    </xf>
    <xf numFmtId="164" fontId="19" fillId="0" borderId="13" xfId="0" applyFont="1" applyFill="1" applyBorder="1" applyAlignment="1">
      <alignment/>
    </xf>
    <xf numFmtId="164" fontId="19" fillId="3" borderId="13" xfId="0" applyFont="1" applyFill="1" applyBorder="1" applyAlignment="1">
      <alignment/>
    </xf>
    <xf numFmtId="165" fontId="11" fillId="0" borderId="11" xfId="32" applyNumberFormat="1" applyFont="1" applyBorder="1" applyAlignment="1" applyProtection="1">
      <alignment horizontal="left" vertical="center"/>
      <protection/>
    </xf>
    <xf numFmtId="164" fontId="19" fillId="0" borderId="13" xfId="0" applyFont="1" applyBorder="1" applyAlignment="1">
      <alignment/>
    </xf>
    <xf numFmtId="164" fontId="19" fillId="3" borderId="12" xfId="0" applyFont="1" applyFill="1" applyBorder="1" applyAlignment="1">
      <alignment/>
    </xf>
    <xf numFmtId="164" fontId="19" fillId="3" borderId="13" xfId="0" applyFont="1" applyFill="1" applyBorder="1" applyAlignment="1">
      <alignment/>
    </xf>
    <xf numFmtId="164" fontId="0" fillId="0" borderId="14" xfId="0" applyBorder="1" applyAlignment="1">
      <alignment/>
    </xf>
    <xf numFmtId="164" fontId="6" fillId="0" borderId="14" xfId="0" applyFont="1" applyBorder="1" applyAlignment="1">
      <alignment horizontal="right"/>
    </xf>
    <xf numFmtId="164" fontId="6" fillId="0" borderId="15" xfId="0" applyFont="1" applyBorder="1" applyAlignment="1">
      <alignment horizontal="right"/>
    </xf>
    <xf numFmtId="164" fontId="0" fillId="0" borderId="13" xfId="0" applyBorder="1" applyAlignment="1">
      <alignment/>
    </xf>
    <xf numFmtId="164" fontId="0" fillId="3" borderId="12" xfId="0" applyFill="1" applyBorder="1" applyAlignment="1">
      <alignment/>
    </xf>
    <xf numFmtId="164" fontId="0" fillId="3" borderId="13" xfId="0" applyFill="1" applyBorder="1" applyAlignment="1">
      <alignment/>
    </xf>
    <xf numFmtId="164" fontId="0" fillId="0" borderId="0" xfId="0" applyBorder="1" applyAlignment="1">
      <alignment/>
    </xf>
    <xf numFmtId="164" fontId="20" fillId="0" borderId="16" xfId="33" applyNumberFormat="1" applyFill="1" applyBorder="1" applyAlignment="1" applyProtection="1">
      <alignment/>
      <protection/>
    </xf>
    <xf numFmtId="164" fontId="20" fillId="0" borderId="16" xfId="33" applyNumberFormat="1" applyFont="1" applyFill="1" applyBorder="1" applyAlignment="1" applyProtection="1">
      <alignment vertical="center" wrapText="1"/>
      <protection/>
    </xf>
    <xf numFmtId="164" fontId="20" fillId="3" borderId="16" xfId="33" applyNumberFormat="1" applyFont="1" applyFill="1" applyBorder="1" applyAlignment="1" applyProtection="1">
      <alignment vertical="center" wrapText="1"/>
      <protection/>
    </xf>
    <xf numFmtId="164" fontId="21" fillId="3" borderId="17" xfId="0" applyFont="1" applyFill="1" applyBorder="1" applyAlignment="1">
      <alignment horizontal="left" vertical="center" wrapText="1"/>
    </xf>
    <xf numFmtId="164" fontId="21" fillId="3" borderId="18" xfId="0" applyFont="1" applyFill="1" applyBorder="1" applyAlignment="1">
      <alignment horizontal="left" vertical="center" wrapText="1"/>
    </xf>
    <xf numFmtId="164" fontId="20" fillId="0" borderId="2" xfId="33" applyNumberFormat="1" applyFill="1" applyAlignment="1" applyProtection="1">
      <alignment/>
      <protection/>
    </xf>
    <xf numFmtId="164" fontId="0" fillId="0" borderId="19" xfId="0" applyBorder="1" applyAlignment="1">
      <alignment/>
    </xf>
    <xf numFmtId="164" fontId="0" fillId="3" borderId="20" xfId="0" applyFill="1" applyBorder="1" applyAlignment="1">
      <alignment/>
    </xf>
    <xf numFmtId="164" fontId="0" fillId="3" borderId="21" xfId="0" applyFill="1" applyBorder="1" applyAlignment="1">
      <alignment/>
    </xf>
    <xf numFmtId="164" fontId="20" fillId="0" borderId="2" xfId="33" applyNumberFormat="1" applyFont="1" applyFill="1" applyAlignment="1" applyProtection="1">
      <alignment wrapText="1"/>
      <protection/>
    </xf>
    <xf numFmtId="166" fontId="20" fillId="0" borderId="2" xfId="33" applyNumberFormat="1" applyFill="1" applyAlignment="1" applyProtection="1">
      <alignment/>
      <protection/>
    </xf>
    <xf numFmtId="164" fontId="20" fillId="0" borderId="18" xfId="33" applyNumberFormat="1" applyFill="1" applyBorder="1" applyAlignment="1" applyProtection="1">
      <alignment/>
      <protection/>
    </xf>
    <xf numFmtId="164" fontId="15" fillId="0" borderId="22" xfId="0" applyFont="1" applyFill="1" applyBorder="1" applyAlignment="1">
      <alignment horizontal="center" vertical="center" wrapText="1"/>
    </xf>
    <xf numFmtId="164" fontId="15" fillId="0" borderId="9" xfId="0" applyFont="1" applyFill="1" applyBorder="1" applyAlignment="1">
      <alignment horizontal="center" vertical="center" wrapText="1"/>
    </xf>
    <xf numFmtId="164" fontId="22" fillId="0" borderId="22" xfId="0" applyFont="1" applyFill="1" applyBorder="1" applyAlignment="1">
      <alignment horizontal="center" vertical="center"/>
    </xf>
    <xf numFmtId="164" fontId="22" fillId="0" borderId="23" xfId="0" applyFont="1" applyFill="1" applyBorder="1" applyAlignment="1">
      <alignment horizontal="center" vertical="center"/>
    </xf>
    <xf numFmtId="164" fontId="16" fillId="0" borderId="22" xfId="0" applyFont="1" applyFill="1" applyBorder="1" applyAlignment="1">
      <alignment horizontal="center" vertical="center" wrapText="1"/>
    </xf>
    <xf numFmtId="164" fontId="15" fillId="0" borderId="24" xfId="0" applyFont="1" applyFill="1" applyBorder="1" applyAlignment="1">
      <alignment horizontal="center" vertical="center"/>
    </xf>
    <xf numFmtId="164" fontId="15" fillId="0" borderId="25" xfId="0" applyFont="1" applyFill="1" applyBorder="1" applyAlignment="1">
      <alignment horizontal="center" vertical="center"/>
    </xf>
    <xf numFmtId="164" fontId="23" fillId="0" borderId="26" xfId="0" applyFont="1" applyBorder="1" applyAlignment="1">
      <alignment horizontal="right" vertical="center" wrapText="1"/>
    </xf>
    <xf numFmtId="164" fontId="17" fillId="0" borderId="27" xfId="0" applyFont="1" applyFill="1" applyBorder="1" applyAlignment="1">
      <alignment horizontal="right" vertical="center"/>
    </xf>
    <xf numFmtId="164" fontId="17" fillId="0" borderId="28" xfId="0" applyFont="1" applyFill="1" applyBorder="1" applyAlignment="1">
      <alignment horizontal="right" vertical="center"/>
    </xf>
    <xf numFmtId="169" fontId="17" fillId="0" borderId="27" xfId="0" applyNumberFormat="1" applyFont="1" applyFill="1" applyBorder="1" applyAlignment="1">
      <alignment horizontal="right" vertical="center"/>
    </xf>
    <xf numFmtId="169" fontId="17" fillId="0" borderId="28" xfId="0" applyNumberFormat="1" applyFont="1" applyFill="1" applyBorder="1" applyAlignment="1">
      <alignment horizontal="right" vertical="center"/>
    </xf>
    <xf numFmtId="164" fontId="22" fillId="0" borderId="9" xfId="0" applyFont="1" applyFill="1" applyBorder="1" applyAlignment="1">
      <alignment horizontal="center" vertical="center"/>
    </xf>
    <xf numFmtId="164" fontId="2" fillId="0" borderId="26" xfId="0" applyFont="1" applyBorder="1" applyAlignment="1">
      <alignment horizontal="right" vertical="center" wrapText="1"/>
    </xf>
    <xf numFmtId="164" fontId="15" fillId="0" borderId="27" xfId="0" applyFont="1" applyFill="1" applyBorder="1" applyAlignment="1">
      <alignment horizontal="right" vertical="center"/>
    </xf>
    <xf numFmtId="164" fontId="15" fillId="0" borderId="29" xfId="0" applyFont="1" applyFill="1" applyBorder="1" applyAlignment="1">
      <alignment horizontal="center" vertical="center"/>
    </xf>
    <xf numFmtId="164" fontId="15" fillId="0" borderId="9" xfId="0" applyFont="1" applyFill="1" applyBorder="1" applyAlignment="1">
      <alignment horizontal="center" vertical="center"/>
    </xf>
    <xf numFmtId="170" fontId="15" fillId="0" borderId="29" xfId="0" applyNumberFormat="1" applyFont="1" applyFill="1" applyBorder="1" applyAlignment="1">
      <alignment horizontal="right" vertical="center"/>
    </xf>
    <xf numFmtId="164" fontId="15" fillId="0" borderId="9" xfId="0" applyFont="1" applyFill="1" applyBorder="1" applyAlignment="1">
      <alignment horizontal="right" vertical="center"/>
    </xf>
    <xf numFmtId="169" fontId="15" fillId="0" borderId="9" xfId="0" applyNumberFormat="1" applyFont="1" applyFill="1" applyBorder="1" applyAlignment="1">
      <alignment horizontal="right" vertical="center"/>
    </xf>
    <xf numFmtId="164" fontId="15" fillId="0" borderId="30" xfId="0" applyFont="1" applyFill="1" applyBorder="1" applyAlignment="1">
      <alignment horizontal="center" vertical="center"/>
    </xf>
    <xf numFmtId="164" fontId="22" fillId="0" borderId="30" xfId="0" applyFont="1" applyFill="1" applyBorder="1" applyAlignment="1">
      <alignment horizontal="center" vertical="center" wrapText="1"/>
    </xf>
    <xf numFmtId="164" fontId="15" fillId="0" borderId="31" xfId="0" applyFont="1" applyFill="1" applyBorder="1" applyAlignment="1">
      <alignment horizontal="right" vertical="center"/>
    </xf>
    <xf numFmtId="169" fontId="15" fillId="0" borderId="22" xfId="0" applyNumberFormat="1" applyFont="1" applyFill="1" applyBorder="1" applyAlignment="1">
      <alignment horizontal="right" vertical="center"/>
    </xf>
    <xf numFmtId="169" fontId="15" fillId="0" borderId="32" xfId="0" applyNumberFormat="1" applyFont="1" applyFill="1" applyBorder="1" applyAlignment="1">
      <alignment horizontal="right" vertical="center"/>
    </xf>
    <xf numFmtId="164" fontId="15" fillId="0" borderId="27" xfId="0" applyFont="1" applyFill="1" applyBorder="1" applyAlignment="1">
      <alignment horizontal="center" vertical="center"/>
    </xf>
    <xf numFmtId="164" fontId="15" fillId="0" borderId="22" xfId="0" applyFont="1" applyFill="1" applyBorder="1" applyAlignment="1">
      <alignment horizontal="center" vertical="center"/>
    </xf>
    <xf numFmtId="164" fontId="15" fillId="0" borderId="32" xfId="0" applyFont="1" applyFill="1" applyBorder="1" applyAlignment="1">
      <alignment horizontal="center" vertical="center"/>
    </xf>
    <xf numFmtId="164" fontId="15" fillId="0" borderId="33" xfId="0" applyFont="1" applyFill="1" applyBorder="1" applyAlignment="1">
      <alignment horizontal="center" vertical="center"/>
    </xf>
    <xf numFmtId="164" fontId="15" fillId="0" borderId="34" xfId="0" applyFont="1" applyFill="1" applyBorder="1" applyAlignment="1">
      <alignment horizontal="center" vertical="center"/>
    </xf>
    <xf numFmtId="164" fontId="15" fillId="0" borderId="34" xfId="0" applyFont="1" applyFill="1" applyBorder="1" applyAlignment="1">
      <alignment horizontal="right" vertical="center"/>
    </xf>
    <xf numFmtId="164" fontId="15" fillId="0" borderId="35" xfId="0" applyFont="1" applyFill="1" applyBorder="1" applyAlignment="1">
      <alignment horizontal="center" vertical="center"/>
    </xf>
    <xf numFmtId="164" fontId="22" fillId="0" borderId="36" xfId="0" applyFont="1" applyFill="1" applyBorder="1" applyAlignment="1">
      <alignment horizontal="center" vertical="center" wrapText="1"/>
    </xf>
    <xf numFmtId="164" fontId="0" fillId="0" borderId="0" xfId="22" applyFont="1">
      <alignment/>
      <protection/>
    </xf>
    <xf numFmtId="164" fontId="6" fillId="0" borderId="0" xfId="0" applyFont="1" applyBorder="1" applyAlignment="1">
      <alignment horizontal="center"/>
    </xf>
    <xf numFmtId="164" fontId="6" fillId="0" borderId="0" xfId="0" applyFont="1" applyFill="1" applyAlignment="1">
      <alignment vertical="center"/>
    </xf>
    <xf numFmtId="164" fontId="24" fillId="0" borderId="0" xfId="0" applyFont="1" applyFill="1" applyAlignment="1">
      <alignment vertical="center"/>
    </xf>
    <xf numFmtId="164" fontId="0" fillId="0" borderId="9" xfId="0" applyFont="1" applyFill="1" applyBorder="1" applyAlignment="1">
      <alignment horizontal="center" vertical="center" wrapText="1"/>
    </xf>
    <xf numFmtId="164" fontId="16" fillId="0" borderId="9" xfId="0" applyFont="1" applyFill="1" applyBorder="1" applyAlignment="1">
      <alignment horizontal="center" vertical="center" wrapText="1"/>
    </xf>
    <xf numFmtId="164" fontId="0" fillId="0" borderId="9" xfId="0" applyFont="1" applyFill="1" applyBorder="1" applyAlignment="1">
      <alignment horizontal="center" vertical="center"/>
    </xf>
    <xf numFmtId="164" fontId="0" fillId="0" borderId="9" xfId="0" applyFont="1" applyFill="1" applyBorder="1" applyAlignment="1">
      <alignment vertical="center"/>
    </xf>
    <xf numFmtId="164" fontId="0" fillId="0" borderId="9" xfId="0" applyFont="1" applyFill="1" applyBorder="1" applyAlignment="1">
      <alignment horizontal="right" vertical="center"/>
    </xf>
    <xf numFmtId="171" fontId="0" fillId="0" borderId="9" xfId="0" applyNumberFormat="1" applyFont="1" applyFill="1" applyBorder="1" applyAlignment="1">
      <alignment horizontal="right" vertical="center"/>
    </xf>
    <xf numFmtId="164" fontId="0" fillId="3" borderId="9" xfId="0" applyFont="1" applyFill="1" applyBorder="1" applyAlignment="1">
      <alignment horizontal="center" vertical="center"/>
    </xf>
    <xf numFmtId="164" fontId="25" fillId="0" borderId="9" xfId="0" applyFont="1" applyFill="1" applyBorder="1" applyAlignment="1">
      <alignment horizontal="center" vertical="center"/>
    </xf>
    <xf numFmtId="164" fontId="26" fillId="0" borderId="9" xfId="0" applyFont="1" applyFill="1" applyBorder="1" applyAlignment="1">
      <alignment vertical="center"/>
    </xf>
    <xf numFmtId="171" fontId="26" fillId="0" borderId="9" xfId="0" applyNumberFormat="1" applyFont="1" applyFill="1" applyBorder="1" applyAlignment="1">
      <alignment horizontal="right" vertical="center"/>
    </xf>
    <xf numFmtId="164" fontId="6" fillId="0" borderId="0" xfId="0" applyFont="1" applyFill="1" applyBorder="1" applyAlignment="1">
      <alignment vertical="center"/>
    </xf>
    <xf numFmtId="164" fontId="0" fillId="0" borderId="22" xfId="0" applyFont="1" applyFill="1" applyBorder="1" applyAlignment="1">
      <alignment horizontal="center" vertical="center" wrapText="1"/>
    </xf>
    <xf numFmtId="164" fontId="0" fillId="0" borderId="37" xfId="0" applyFont="1" applyFill="1" applyBorder="1" applyAlignment="1">
      <alignment horizontal="center" vertical="center"/>
    </xf>
    <xf numFmtId="164" fontId="2" fillId="0" borderId="26" xfId="0" applyFont="1" applyFill="1" applyBorder="1" applyAlignment="1">
      <alignment horizontal="left" vertical="center" wrapText="1"/>
    </xf>
    <xf numFmtId="164" fontId="2" fillId="0" borderId="26" xfId="0" applyFont="1" applyFill="1" applyBorder="1" applyAlignment="1">
      <alignment horizontal="right" vertical="center" wrapText="1"/>
    </xf>
    <xf numFmtId="164" fontId="0" fillId="0" borderId="38" xfId="0" applyFont="1" applyFill="1" applyBorder="1" applyAlignment="1">
      <alignment horizontal="right" vertical="center"/>
    </xf>
    <xf numFmtId="164" fontId="0" fillId="0" borderId="27" xfId="0" applyFont="1" applyFill="1" applyBorder="1" applyAlignment="1">
      <alignment horizontal="right" vertical="center"/>
    </xf>
    <xf numFmtId="164" fontId="0" fillId="0" borderId="39" xfId="0" applyFont="1" applyFill="1" applyBorder="1" applyAlignment="1">
      <alignment horizontal="center" vertical="center"/>
    </xf>
    <xf numFmtId="164" fontId="0" fillId="0" borderId="40" xfId="0" applyFont="1" applyFill="1" applyBorder="1" applyAlignment="1">
      <alignment horizontal="right" vertical="center"/>
    </xf>
    <xf numFmtId="164" fontId="0" fillId="0" borderId="25" xfId="0" applyFont="1" applyFill="1" applyBorder="1" applyAlignment="1">
      <alignment horizontal="right" vertical="center"/>
    </xf>
    <xf numFmtId="164" fontId="0" fillId="3" borderId="41" xfId="0" applyFont="1" applyFill="1" applyBorder="1" applyAlignment="1">
      <alignment horizontal="center" vertical="center"/>
    </xf>
    <xf numFmtId="164" fontId="0" fillId="0" borderId="41" xfId="0" applyFont="1" applyFill="1" applyBorder="1" applyAlignment="1">
      <alignment vertical="center"/>
    </xf>
    <xf numFmtId="164" fontId="0" fillId="0" borderId="39" xfId="0" applyFont="1" applyFill="1" applyBorder="1" applyAlignment="1">
      <alignment vertical="center"/>
    </xf>
    <xf numFmtId="164" fontId="0" fillId="0" borderId="42" xfId="0" applyFont="1" applyFill="1" applyBorder="1" applyAlignment="1">
      <alignment horizontal="right" vertical="center"/>
    </xf>
    <xf numFmtId="164" fontId="0" fillId="0" borderId="43" xfId="0" applyFont="1" applyFill="1" applyBorder="1" applyAlignment="1">
      <alignment horizontal="right" vertical="center"/>
    </xf>
    <xf numFmtId="164" fontId="0" fillId="0" borderId="41" xfId="0" applyFont="1" applyFill="1" applyBorder="1" applyAlignment="1">
      <alignment horizontal="center" vertical="center"/>
    </xf>
    <xf numFmtId="164" fontId="0" fillId="0" borderId="39" xfId="0" applyFont="1" applyFill="1" applyBorder="1" applyAlignment="1">
      <alignment vertical="center" wrapText="1"/>
    </xf>
    <xf numFmtId="164" fontId="0" fillId="0" borderId="29" xfId="0" applyFont="1" applyFill="1" applyBorder="1" applyAlignment="1">
      <alignment horizontal="right" vertical="center"/>
    </xf>
    <xf numFmtId="164" fontId="27" fillId="0" borderId="26" xfId="0" applyFont="1" applyFill="1" applyBorder="1" applyAlignment="1">
      <alignment horizontal="center" vertical="center" wrapText="1"/>
    </xf>
    <xf numFmtId="164" fontId="23" fillId="0" borderId="26" xfId="0" applyFont="1" applyFill="1" applyBorder="1" applyAlignment="1">
      <alignment horizontal="right" vertical="center" wrapText="1"/>
    </xf>
    <xf numFmtId="164" fontId="28" fillId="0" borderId="38" xfId="0" applyFont="1" applyFill="1" applyBorder="1" applyAlignment="1">
      <alignment horizontal="right" vertical="center"/>
    </xf>
    <xf numFmtId="164" fontId="28" fillId="0" borderId="27" xfId="0" applyFont="1" applyFill="1" applyBorder="1" applyAlignment="1">
      <alignment horizontal="right" vertical="center"/>
    </xf>
    <xf numFmtId="164" fontId="28" fillId="0" borderId="40" xfId="0" applyFont="1" applyFill="1" applyBorder="1" applyAlignment="1">
      <alignment horizontal="right" vertical="center"/>
    </xf>
    <xf numFmtId="164" fontId="28" fillId="0" borderId="25" xfId="0" applyFont="1" applyFill="1" applyBorder="1" applyAlignment="1">
      <alignment horizontal="right" vertical="center"/>
    </xf>
    <xf numFmtId="164" fontId="26" fillId="0" borderId="9" xfId="0" applyFont="1" applyFill="1" applyBorder="1" applyAlignment="1">
      <alignment horizontal="center" vertical="center" wrapText="1"/>
    </xf>
    <xf numFmtId="164" fontId="16" fillId="0" borderId="9" xfId="0" applyFont="1" applyFill="1" applyBorder="1" applyAlignment="1">
      <alignment horizontal="center" vertical="center"/>
    </xf>
    <xf numFmtId="164" fontId="29" fillId="0" borderId="9" xfId="0" applyFont="1" applyFill="1" applyBorder="1" applyAlignment="1">
      <alignment horizontal="center" vertical="center"/>
    </xf>
    <xf numFmtId="171" fontId="16" fillId="3" borderId="9" xfId="0" applyNumberFormat="1" applyFont="1" applyFill="1" applyBorder="1" applyAlignment="1">
      <alignment horizontal="center" vertical="center"/>
    </xf>
    <xf numFmtId="164" fontId="29" fillId="0" borderId="9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vertical="center"/>
    </xf>
    <xf numFmtId="164" fontId="0" fillId="0" borderId="40" xfId="0" applyFont="1" applyFill="1" applyBorder="1" applyAlignment="1">
      <alignment horizontal="center" vertical="center" wrapText="1"/>
    </xf>
    <xf numFmtId="164" fontId="16" fillId="0" borderId="30" xfId="0" applyFont="1" applyFill="1" applyBorder="1" applyAlignment="1">
      <alignment horizontal="center" vertical="center" wrapText="1"/>
    </xf>
    <xf numFmtId="164" fontId="0" fillId="0" borderId="9" xfId="0" applyFont="1" applyFill="1" applyBorder="1" applyAlignment="1">
      <alignment horizontal="left" vertical="center"/>
    </xf>
    <xf numFmtId="164" fontId="0" fillId="0" borderId="40" xfId="0" applyFont="1" applyFill="1" applyBorder="1" applyAlignment="1">
      <alignment horizontal="left" vertical="center" wrapText="1"/>
    </xf>
    <xf numFmtId="164" fontId="0" fillId="0" borderId="40" xfId="0" applyFont="1" applyFill="1" applyBorder="1" applyAlignment="1">
      <alignment horizontal="center" vertical="center"/>
    </xf>
    <xf numFmtId="164" fontId="0" fillId="0" borderId="41" xfId="0" applyFont="1" applyFill="1" applyBorder="1" applyAlignment="1">
      <alignment vertical="center"/>
    </xf>
    <xf numFmtId="164" fontId="0" fillId="0" borderId="40" xfId="0" applyFont="1" applyFill="1" applyBorder="1" applyAlignment="1">
      <alignment vertical="center"/>
    </xf>
    <xf numFmtId="164" fontId="0" fillId="0" borderId="44" xfId="0" applyFont="1" applyFill="1" applyBorder="1" applyAlignment="1">
      <alignment vertical="center" wrapText="1"/>
    </xf>
    <xf numFmtId="164" fontId="0" fillId="0" borderId="40" xfId="0" applyFont="1" applyFill="1" applyBorder="1" applyAlignment="1">
      <alignment vertical="center" wrapText="1"/>
    </xf>
    <xf numFmtId="164" fontId="30" fillId="0" borderId="9" xfId="0" applyFont="1" applyFill="1" applyBorder="1" applyAlignment="1">
      <alignment vertical="center"/>
    </xf>
    <xf numFmtId="164" fontId="0" fillId="0" borderId="0" xfId="0" applyFont="1" applyFill="1" applyBorder="1" applyAlignment="1">
      <alignment horizontal="left" vertical="center" wrapText="1"/>
    </xf>
    <xf numFmtId="164" fontId="0" fillId="0" borderId="0" xfId="0" applyFont="1" applyFill="1" applyAlignment="1">
      <alignment horizontal="left" vertical="center"/>
    </xf>
    <xf numFmtId="167" fontId="31" fillId="2" borderId="45" xfId="31" applyNumberFormat="1" applyFont="1" applyFill="1" applyBorder="1" applyProtection="1">
      <alignment vertical="center"/>
      <protection/>
    </xf>
    <xf numFmtId="167" fontId="31" fillId="2" borderId="46" xfId="31" applyNumberFormat="1" applyFont="1" applyFill="1" applyBorder="1" applyAlignment="1" applyProtection="1">
      <alignment horizontal="right" vertical="center"/>
      <protection/>
    </xf>
    <xf numFmtId="165" fontId="14" fillId="0" borderId="45" xfId="32" applyNumberFormat="1" applyFont="1" applyBorder="1" applyAlignment="1" applyProtection="1">
      <alignment horizontal="left" vertical="center" indent="1"/>
      <protection/>
    </xf>
    <xf numFmtId="165" fontId="14" fillId="0" borderId="47" xfId="32" applyNumberFormat="1" applyFont="1" applyBorder="1" applyAlignment="1" applyProtection="1">
      <alignment horizontal="left" vertical="center" indent="1"/>
      <protection/>
    </xf>
    <xf numFmtId="165" fontId="14" fillId="0" borderId="46" xfId="32" applyNumberFormat="1" applyFont="1" applyBorder="1" applyAlignment="1" applyProtection="1">
      <alignment horizontal="left" vertical="center" indent="1"/>
      <protection/>
    </xf>
    <xf numFmtId="165" fontId="14" fillId="0" borderId="45" xfId="32" applyNumberFormat="1" applyFont="1" applyFill="1" applyBorder="1" applyAlignment="1" applyProtection="1">
      <alignment horizontal="left" vertical="center" indent="1"/>
      <protection/>
    </xf>
    <xf numFmtId="165" fontId="11" fillId="0" borderId="45" xfId="32" applyNumberFormat="1" applyFont="1" applyBorder="1" applyAlignment="1" applyProtection="1">
      <alignment horizontal="left" vertical="center"/>
      <protection/>
    </xf>
    <xf numFmtId="165" fontId="11" fillId="0" borderId="47" xfId="32" applyNumberFormat="1" applyFont="1" applyBorder="1" applyAlignment="1" applyProtection="1">
      <alignment horizontal="left" vertical="center"/>
      <protection/>
    </xf>
    <xf numFmtId="165" fontId="11" fillId="0" borderId="46" xfId="32" applyNumberFormat="1" applyFont="1" applyBorder="1" applyAlignment="1" applyProtection="1">
      <alignment horizontal="left" vertical="center"/>
      <protection/>
    </xf>
    <xf numFmtId="164" fontId="24" fillId="0" borderId="0" xfId="0" applyFont="1" applyFill="1" applyAlignment="1">
      <alignment horizontal="right" vertical="center"/>
    </xf>
    <xf numFmtId="164" fontId="0" fillId="0" borderId="9" xfId="0" applyFont="1" applyFill="1" applyBorder="1" applyAlignment="1">
      <alignment horizontal="center" vertical="center"/>
    </xf>
    <xf numFmtId="164" fontId="0" fillId="0" borderId="9" xfId="0" applyFont="1" applyFill="1" applyBorder="1" applyAlignment="1">
      <alignment horizontal="center" vertical="center" wrapText="1"/>
    </xf>
    <xf numFmtId="164" fontId="0" fillId="0" borderId="9" xfId="0" applyFont="1" applyFill="1" applyBorder="1" applyAlignment="1">
      <alignment vertical="center"/>
    </xf>
    <xf numFmtId="164" fontId="0" fillId="3" borderId="9" xfId="0" applyFont="1" applyFill="1" applyBorder="1" applyAlignment="1">
      <alignment horizontal="center" vertical="center"/>
    </xf>
    <xf numFmtId="164" fontId="0" fillId="0" borderId="9" xfId="0" applyFont="1" applyFill="1" applyBorder="1" applyAlignment="1">
      <alignment horizontal="right" vertical="center"/>
    </xf>
    <xf numFmtId="164" fontId="0" fillId="0" borderId="9" xfId="0" applyFont="1" applyFill="1" applyBorder="1" applyAlignment="1">
      <alignment horizontal="left" vertical="center"/>
    </xf>
    <xf numFmtId="171" fontId="0" fillId="3" borderId="9" xfId="0" applyNumberFormat="1" applyFont="1" applyFill="1" applyBorder="1" applyAlignment="1">
      <alignment horizontal="right" vertical="center"/>
    </xf>
    <xf numFmtId="171" fontId="0" fillId="0" borderId="9" xfId="0" applyNumberFormat="1" applyFont="1" applyFill="1" applyBorder="1" applyAlignment="1">
      <alignment horizontal="right" vertical="center"/>
    </xf>
    <xf numFmtId="164" fontId="24" fillId="0" borderId="0" xfId="0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 vertical="center"/>
    </xf>
    <xf numFmtId="164" fontId="32" fillId="0" borderId="0" xfId="0" applyFont="1" applyAlignment="1">
      <alignment/>
    </xf>
    <xf numFmtId="164" fontId="24" fillId="0" borderId="0" xfId="0" applyFont="1" applyFill="1" applyBorder="1" applyAlignment="1">
      <alignment horizontal="center" vertical="center" wrapText="1"/>
    </xf>
    <xf numFmtId="164" fontId="24" fillId="3" borderId="0" xfId="0" applyFont="1" applyFill="1" applyAlignment="1">
      <alignment vertical="center"/>
    </xf>
    <xf numFmtId="164" fontId="28" fillId="0" borderId="0" xfId="0" applyFont="1" applyFill="1" applyAlignment="1">
      <alignment vertical="center"/>
    </xf>
    <xf numFmtId="164" fontId="33" fillId="0" borderId="0" xfId="0" applyFont="1" applyFill="1" applyAlignment="1">
      <alignment vertical="center"/>
    </xf>
    <xf numFmtId="164" fontId="0" fillId="0" borderId="9" xfId="0" applyFont="1" applyBorder="1" applyAlignment="1">
      <alignment horizontal="center" vertical="center" wrapText="1"/>
    </xf>
    <xf numFmtId="164" fontId="0" fillId="0" borderId="9" xfId="0" applyFont="1" applyBorder="1" applyAlignment="1">
      <alignment horizontal="center" vertical="center"/>
    </xf>
    <xf numFmtId="164" fontId="16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34" fillId="8" borderId="9" xfId="22" applyFont="1" applyFill="1" applyBorder="1" applyAlignment="1">
      <alignment horizontal="left" vertical="center" wrapText="1"/>
      <protection/>
    </xf>
    <xf numFmtId="164" fontId="0" fillId="8" borderId="9" xfId="0" applyFill="1" applyBorder="1" applyAlignment="1">
      <alignment/>
    </xf>
    <xf numFmtId="164" fontId="34" fillId="8" borderId="9" xfId="22" applyFont="1" applyFill="1" applyBorder="1" applyAlignment="1">
      <alignment horizontal="center" vertical="center" wrapText="1"/>
      <protection/>
    </xf>
    <xf numFmtId="164" fontId="35" fillId="0" borderId="9" xfId="22" applyNumberFormat="1" applyFont="1" applyFill="1" applyBorder="1" applyAlignment="1" applyProtection="1">
      <alignment vertical="center" wrapText="1"/>
      <protection/>
    </xf>
    <xf numFmtId="164" fontId="36" fillId="0" borderId="9" xfId="22" applyFont="1" applyBorder="1" applyAlignment="1">
      <alignment horizontal="left" vertical="center" wrapText="1"/>
      <protection/>
    </xf>
    <xf numFmtId="164" fontId="0" fillId="0" borderId="9" xfId="0" applyBorder="1" applyAlignment="1">
      <alignment/>
    </xf>
    <xf numFmtId="164" fontId="36" fillId="0" borderId="9" xfId="22" applyFont="1" applyFill="1" applyBorder="1" applyAlignment="1">
      <alignment horizontal="left" vertical="center" wrapText="1"/>
      <protection/>
    </xf>
    <xf numFmtId="164" fontId="34" fillId="8" borderId="9" xfId="22" applyFont="1" applyFill="1" applyBorder="1" applyAlignment="1">
      <alignment wrapText="1"/>
      <protection/>
    </xf>
    <xf numFmtId="168" fontId="36" fillId="0" borderId="9" xfId="22" applyNumberFormat="1" applyFont="1" applyBorder="1" applyAlignment="1">
      <alignment horizontal="left" vertical="center" wrapText="1"/>
      <protection/>
    </xf>
    <xf numFmtId="164" fontId="35" fillId="3" borderId="9" xfId="22" applyNumberFormat="1" applyFont="1" applyFill="1" applyBorder="1" applyAlignment="1" applyProtection="1">
      <alignment vertical="center" wrapText="1"/>
      <protection/>
    </xf>
    <xf numFmtId="164" fontId="34" fillId="8" borderId="9" xfId="22" applyFont="1" applyFill="1" applyBorder="1" applyAlignment="1">
      <alignment vertical="center" wrapText="1"/>
      <protection/>
    </xf>
    <xf numFmtId="168" fontId="36" fillId="3" borderId="9" xfId="22" applyNumberFormat="1" applyFont="1" applyFill="1" applyBorder="1" applyAlignment="1">
      <alignment horizontal="left" vertical="center" wrapText="1"/>
      <protection/>
    </xf>
    <xf numFmtId="168" fontId="36" fillId="0" borderId="9" xfId="22" applyNumberFormat="1" applyFont="1" applyFill="1" applyBorder="1" applyAlignment="1">
      <alignment horizontal="left" vertical="center" wrapText="1"/>
      <protection/>
    </xf>
    <xf numFmtId="164" fontId="35" fillId="0" borderId="9" xfId="22" applyNumberFormat="1" applyFont="1" applyFill="1" applyBorder="1" applyAlignment="1" applyProtection="1">
      <alignment vertical="center" wrapText="1"/>
      <protection/>
    </xf>
    <xf numFmtId="164" fontId="36" fillId="3" borderId="9" xfId="22" applyFont="1" applyFill="1" applyBorder="1" applyAlignment="1">
      <alignment horizontal="left" vertical="center" wrapText="1"/>
      <protection/>
    </xf>
    <xf numFmtId="164" fontId="39" fillId="8" borderId="9" xfId="22" applyFont="1" applyFill="1" applyBorder="1" applyAlignment="1">
      <alignment horizontal="center" vertical="center" wrapText="1"/>
      <protection/>
    </xf>
    <xf numFmtId="164" fontId="39" fillId="8" borderId="36" xfId="0" applyFont="1" applyFill="1" applyBorder="1" applyAlignment="1">
      <alignment horizontal="center" wrapText="1"/>
    </xf>
    <xf numFmtId="164" fontId="39" fillId="8" borderId="9" xfId="0" applyFont="1" applyFill="1" applyBorder="1" applyAlignment="1">
      <alignment wrapText="1"/>
    </xf>
    <xf numFmtId="164" fontId="36" fillId="0" borderId="9" xfId="22" applyFont="1" applyBorder="1" applyAlignment="1">
      <alignment horizontal="left" wrapText="1"/>
      <protection/>
    </xf>
    <xf numFmtId="164" fontId="35" fillId="0" borderId="9" xfId="22" applyNumberFormat="1" applyFont="1" applyFill="1" applyBorder="1" applyAlignment="1" applyProtection="1">
      <alignment wrapText="1"/>
      <protection/>
    </xf>
    <xf numFmtId="164" fontId="39" fillId="8" borderId="9" xfId="0" applyFont="1" applyFill="1" applyBorder="1" applyAlignment="1">
      <alignment horizontal="center" wrapText="1"/>
    </xf>
    <xf numFmtId="164" fontId="0" fillId="0" borderId="22" xfId="0" applyFont="1" applyBorder="1" applyAlignment="1">
      <alignment horizontal="center" vertical="center" wrapText="1"/>
    </xf>
    <xf numFmtId="164" fontId="2" fillId="0" borderId="26" xfId="0" applyFont="1" applyBorder="1" applyAlignment="1">
      <alignment horizontal="left" vertical="center" wrapText="1"/>
    </xf>
    <xf numFmtId="164" fontId="0" fillId="0" borderId="26" xfId="0" applyFont="1" applyFill="1" applyBorder="1" applyAlignment="1">
      <alignment horizontal="right" vertical="center"/>
    </xf>
    <xf numFmtId="164" fontId="28" fillId="0" borderId="26" xfId="0" applyFont="1" applyFill="1" applyBorder="1" applyAlignment="1">
      <alignment horizontal="right" vertical="center"/>
    </xf>
    <xf numFmtId="164" fontId="0" fillId="0" borderId="40" xfId="0" applyFont="1" applyFill="1" applyBorder="1" applyAlignment="1">
      <alignment horizontal="right" vertical="center" wrapText="1"/>
    </xf>
    <xf numFmtId="164" fontId="28" fillId="0" borderId="40" xfId="0" applyFont="1" applyFill="1" applyBorder="1" applyAlignment="1">
      <alignment horizontal="right" vertical="center" wrapText="1"/>
    </xf>
    <xf numFmtId="164" fontId="0" fillId="0" borderId="9" xfId="0" applyFont="1" applyFill="1" applyBorder="1" applyAlignment="1">
      <alignment horizontal="right" vertical="center" wrapText="1"/>
    </xf>
    <xf numFmtId="164" fontId="28" fillId="0" borderId="9" xfId="0" applyFont="1" applyFill="1" applyBorder="1" applyAlignment="1">
      <alignment horizontal="right" vertical="center" wrapText="1"/>
    </xf>
    <xf numFmtId="164" fontId="0" fillId="0" borderId="36" xfId="0" applyFont="1" applyFill="1" applyBorder="1" applyAlignment="1">
      <alignment horizontal="right" vertical="center" wrapText="1"/>
    </xf>
    <xf numFmtId="164" fontId="28" fillId="0" borderId="36" xfId="0" applyFont="1" applyFill="1" applyBorder="1" applyAlignment="1">
      <alignment horizontal="right" vertical="center" wrapText="1"/>
    </xf>
    <xf numFmtId="164" fontId="0" fillId="0" borderId="44" xfId="0" applyFont="1" applyFill="1" applyBorder="1" applyAlignment="1">
      <alignment horizontal="right" vertical="center" wrapText="1"/>
    </xf>
    <xf numFmtId="164" fontId="28" fillId="0" borderId="44" xfId="0" applyFont="1" applyFill="1" applyBorder="1" applyAlignment="1">
      <alignment horizontal="right" vertical="center" wrapText="1"/>
    </xf>
    <xf numFmtId="164" fontId="0" fillId="0" borderId="43" xfId="0" applyFont="1" applyFill="1" applyBorder="1" applyAlignment="1">
      <alignment horizontal="right" vertical="center" wrapText="1"/>
    </xf>
    <xf numFmtId="164" fontId="28" fillId="0" borderId="43" xfId="0" applyFont="1" applyFill="1" applyBorder="1" applyAlignment="1">
      <alignment horizontal="right" vertical="center" wrapText="1"/>
    </xf>
    <xf numFmtId="164" fontId="6" fillId="0" borderId="26" xfId="0" applyFont="1" applyFill="1" applyBorder="1" applyAlignment="1">
      <alignment horizontal="right" vertical="center" wrapText="1"/>
    </xf>
    <xf numFmtId="164" fontId="0" fillId="0" borderId="26" xfId="0" applyFont="1" applyFill="1" applyBorder="1" applyAlignment="1">
      <alignment horizontal="right" vertical="center" wrapText="1"/>
    </xf>
    <xf numFmtId="164" fontId="0" fillId="0" borderId="26" xfId="0" applyFont="1" applyBorder="1" applyAlignment="1">
      <alignment horizontal="right"/>
    </xf>
    <xf numFmtId="164" fontId="23" fillId="0" borderId="26" xfId="0" applyFont="1" applyBorder="1" applyAlignment="1">
      <alignment horizontal="left" vertical="center" wrapText="1"/>
    </xf>
    <xf numFmtId="164" fontId="0" fillId="0" borderId="26" xfId="0" applyBorder="1" applyAlignment="1">
      <alignment/>
    </xf>
    <xf numFmtId="164" fontId="28" fillId="0" borderId="26" xfId="0" applyFont="1" applyBorder="1" applyAlignment="1">
      <alignment horizontal="right"/>
    </xf>
    <xf numFmtId="164" fontId="24" fillId="0" borderId="0" xfId="0" applyFont="1" applyAlignment="1">
      <alignment vertical="center"/>
    </xf>
    <xf numFmtId="164" fontId="24" fillId="0" borderId="0" xfId="0" applyFont="1" applyBorder="1" applyAlignment="1">
      <alignment vertical="center"/>
    </xf>
    <xf numFmtId="164" fontId="24" fillId="0" borderId="0" xfId="0" applyFont="1" applyFill="1" applyBorder="1" applyAlignment="1">
      <alignment vertical="center"/>
    </xf>
    <xf numFmtId="164" fontId="0" fillId="0" borderId="0" xfId="0" applyFont="1" applyFill="1" applyBorder="1" applyAlignment="1">
      <alignment vertical="center"/>
    </xf>
    <xf numFmtId="164" fontId="33" fillId="0" borderId="0" xfId="0" applyFont="1" applyFill="1" applyAlignment="1">
      <alignment horizontal="left" vertical="center"/>
    </xf>
    <xf numFmtId="164" fontId="0" fillId="0" borderId="0" xfId="0" applyFont="1" applyAlignment="1">
      <alignment vertical="center"/>
    </xf>
    <xf numFmtId="164" fontId="0" fillId="0" borderId="48" xfId="0" applyFont="1" applyBorder="1" applyAlignment="1">
      <alignment vertical="center"/>
    </xf>
    <xf numFmtId="164" fontId="0" fillId="0" borderId="49" xfId="0" applyFont="1" applyBorder="1" applyAlignment="1">
      <alignment vertical="center"/>
    </xf>
    <xf numFmtId="164" fontId="0" fillId="0" borderId="49" xfId="0" applyFont="1" applyBorder="1" applyAlignment="1">
      <alignment horizontal="center" vertical="center"/>
    </xf>
    <xf numFmtId="164" fontId="6" fillId="0" borderId="0" xfId="0" applyFont="1" applyAlignment="1">
      <alignment vertical="center"/>
    </xf>
    <xf numFmtId="164" fontId="0" fillId="0" borderId="41" xfId="0" applyFont="1" applyBorder="1" applyAlignment="1">
      <alignment vertical="center"/>
    </xf>
    <xf numFmtId="164" fontId="0" fillId="0" borderId="40" xfId="0" applyFont="1" applyBorder="1" applyAlignment="1">
      <alignment vertical="center"/>
    </xf>
    <xf numFmtId="172" fontId="0" fillId="3" borderId="41" xfId="0" applyNumberFormat="1" applyFont="1" applyFill="1" applyBorder="1" applyAlignment="1">
      <alignment vertical="center"/>
    </xf>
    <xf numFmtId="172" fontId="0" fillId="3" borderId="40" xfId="0" applyNumberFormat="1" applyFont="1" applyFill="1" applyBorder="1" applyAlignment="1">
      <alignment vertical="center"/>
    </xf>
    <xf numFmtId="164" fontId="0" fillId="0" borderId="9" xfId="0" applyFont="1" applyBorder="1" applyAlignment="1">
      <alignment horizontal="left" vertical="center"/>
    </xf>
    <xf numFmtId="172" fontId="0" fillId="0" borderId="9" xfId="0" applyNumberFormat="1" applyFont="1" applyBorder="1" applyAlignment="1">
      <alignment horizontal="center" vertical="center"/>
    </xf>
    <xf numFmtId="172" fontId="0" fillId="0" borderId="41" xfId="0" applyNumberFormat="1" applyFont="1" applyBorder="1" applyAlignment="1">
      <alignment vertical="center"/>
    </xf>
    <xf numFmtId="172" fontId="0" fillId="0" borderId="40" xfId="0" applyNumberFormat="1" applyFont="1" applyBorder="1" applyAlignment="1">
      <alignment vertical="center"/>
    </xf>
    <xf numFmtId="172" fontId="0" fillId="0" borderId="9" xfId="0" applyNumberFormat="1" applyFont="1" applyFill="1" applyBorder="1" applyAlignment="1">
      <alignment horizontal="center" vertical="center"/>
    </xf>
    <xf numFmtId="164" fontId="0" fillId="0" borderId="44" xfId="0" applyFont="1" applyBorder="1" applyAlignment="1">
      <alignment vertical="center"/>
    </xf>
    <xf numFmtId="164" fontId="0" fillId="0" borderId="44" xfId="0" applyFont="1" applyBorder="1" applyAlignment="1">
      <alignment horizontal="left" vertical="center"/>
    </xf>
    <xf numFmtId="168" fontId="0" fillId="0" borderId="9" xfId="0" applyNumberFormat="1" applyFont="1" applyBorder="1" applyAlignment="1">
      <alignment horizontal="center" vertical="center"/>
    </xf>
    <xf numFmtId="172" fontId="0" fillId="3" borderId="41" xfId="0" applyNumberFormat="1" applyFont="1" applyFill="1" applyBorder="1" applyAlignment="1">
      <alignment horizontal="left" vertical="center"/>
    </xf>
    <xf numFmtId="172" fontId="0" fillId="3" borderId="40" xfId="0" applyNumberFormat="1" applyFont="1" applyFill="1" applyBorder="1" applyAlignment="1">
      <alignment horizontal="left" vertical="center"/>
    </xf>
    <xf numFmtId="164" fontId="0" fillId="0" borderId="9" xfId="0" applyFont="1" applyBorder="1" applyAlignment="1">
      <alignment vertical="center"/>
    </xf>
    <xf numFmtId="164" fontId="0" fillId="0" borderId="42" xfId="0" applyFont="1" applyBorder="1" applyAlignment="1">
      <alignment horizontal="left" vertical="center"/>
    </xf>
    <xf numFmtId="164" fontId="0" fillId="0" borderId="50" xfId="0" applyFont="1" applyBorder="1" applyAlignment="1">
      <alignment vertical="center"/>
    </xf>
    <xf numFmtId="164" fontId="0" fillId="0" borderId="51" xfId="0" applyFont="1" applyBorder="1" applyAlignment="1">
      <alignment vertical="center"/>
    </xf>
    <xf numFmtId="164" fontId="0" fillId="0" borderId="52" xfId="0" applyFont="1" applyBorder="1" applyAlignment="1">
      <alignment vertical="center"/>
    </xf>
    <xf numFmtId="164" fontId="0" fillId="0" borderId="53" xfId="0" applyFont="1" applyBorder="1" applyAlignment="1">
      <alignment vertical="center"/>
    </xf>
    <xf numFmtId="164" fontId="0" fillId="0" borderId="54" xfId="0" applyFont="1" applyBorder="1" applyAlignment="1">
      <alignment horizontal="left" vertical="center"/>
    </xf>
    <xf numFmtId="164" fontId="0" fillId="0" borderId="55" xfId="0" applyFont="1" applyBorder="1" applyAlignment="1">
      <alignment horizontal="left" vertical="center"/>
    </xf>
    <xf numFmtId="164" fontId="16" fillId="0" borderId="0" xfId="0" applyFont="1" applyAlignment="1">
      <alignment vertical="center"/>
    </xf>
    <xf numFmtId="164" fontId="16" fillId="0" borderId="0" xfId="0" applyFont="1" applyBorder="1" applyAlignment="1">
      <alignment horizontal="left" vertical="center" wrapText="1"/>
    </xf>
    <xf numFmtId="164" fontId="40" fillId="0" borderId="0" xfId="0" applyFont="1" applyAlignment="1">
      <alignment vertical="center"/>
    </xf>
    <xf numFmtId="164" fontId="12" fillId="0" borderId="0" xfId="0" applyFont="1" applyFill="1" applyAlignment="1">
      <alignment vertical="center"/>
    </xf>
    <xf numFmtId="164" fontId="12" fillId="0" borderId="0" xfId="0" applyFont="1" applyFill="1" applyBorder="1" applyAlignment="1">
      <alignment vertical="center"/>
    </xf>
    <xf numFmtId="164" fontId="41" fillId="0" borderId="0" xfId="0" applyFont="1" applyAlignment="1">
      <alignment vertical="center"/>
    </xf>
    <xf numFmtId="164" fontId="42" fillId="0" borderId="0" xfId="0" applyFont="1" applyAlignment="1">
      <alignment vertical="center"/>
    </xf>
    <xf numFmtId="164" fontId="16" fillId="0" borderId="23" xfId="0" applyFont="1" applyFill="1" applyBorder="1" applyAlignment="1">
      <alignment horizontal="center" vertical="center" wrapText="1"/>
    </xf>
    <xf numFmtId="164" fontId="0" fillId="0" borderId="35" xfId="0" applyFont="1" applyBorder="1" applyAlignment="1">
      <alignment vertical="center"/>
    </xf>
    <xf numFmtId="164" fontId="0" fillId="0" borderId="35" xfId="0" applyFont="1" applyBorder="1" applyAlignment="1">
      <alignment horizontal="center" vertical="center"/>
    </xf>
    <xf numFmtId="172" fontId="0" fillId="0" borderId="9" xfId="0" applyNumberFormat="1" applyFont="1" applyBorder="1" applyAlignment="1">
      <alignment horizontal="left" vertical="center"/>
    </xf>
    <xf numFmtId="164" fontId="2" fillId="0" borderId="26" xfId="0" applyFont="1" applyBorder="1" applyAlignment="1">
      <alignment horizontal="center" vertical="center" wrapText="1"/>
    </xf>
    <xf numFmtId="164" fontId="28" fillId="0" borderId="9" xfId="0" applyFont="1" applyBorder="1" applyAlignment="1">
      <alignment vertical="center"/>
    </xf>
    <xf numFmtId="164" fontId="0" fillId="0" borderId="9" xfId="0" applyFont="1" applyBorder="1" applyAlignment="1">
      <alignment horizontal="right" vertical="center"/>
    </xf>
    <xf numFmtId="164" fontId="28" fillId="0" borderId="9" xfId="0" applyFont="1" applyBorder="1" applyAlignment="1">
      <alignment horizontal="right" vertical="center"/>
    </xf>
    <xf numFmtId="164" fontId="41" fillId="0" borderId="0" xfId="0" applyFont="1" applyAlignment="1">
      <alignment vertical="center" wrapText="1"/>
    </xf>
    <xf numFmtId="164" fontId="42" fillId="0" borderId="0" xfId="0" applyFont="1" applyAlignment="1">
      <alignment vertical="center" wrapText="1"/>
    </xf>
    <xf numFmtId="164" fontId="0" fillId="0" borderId="36" xfId="0" applyFont="1" applyBorder="1" applyAlignment="1">
      <alignment horizontal="left" vertical="center"/>
    </xf>
    <xf numFmtId="164" fontId="0" fillId="0" borderId="36" xfId="0" applyFont="1" applyBorder="1" applyAlignment="1">
      <alignment vertical="center"/>
    </xf>
    <xf numFmtId="164" fontId="28" fillId="0" borderId="36" xfId="0" applyFont="1" applyBorder="1" applyAlignment="1">
      <alignment vertical="center"/>
    </xf>
    <xf numFmtId="164" fontId="0" fillId="0" borderId="36" xfId="0" applyFont="1" applyBorder="1" applyAlignment="1">
      <alignment horizontal="center" vertical="center"/>
    </xf>
    <xf numFmtId="164" fontId="28" fillId="0" borderId="9" xfId="0" applyFont="1" applyFill="1" applyBorder="1" applyAlignment="1">
      <alignment vertical="center"/>
    </xf>
    <xf numFmtId="164" fontId="43" fillId="0" borderId="26" xfId="0" applyFont="1" applyBorder="1" applyAlignment="1">
      <alignment horizontal="left" vertical="center" wrapText="1"/>
    </xf>
    <xf numFmtId="164" fontId="0" fillId="0" borderId="26" xfId="0" applyFont="1" applyBorder="1" applyAlignment="1">
      <alignment horizontal="left" vertical="center"/>
    </xf>
    <xf numFmtId="164" fontId="0" fillId="0" borderId="26" xfId="0" applyFont="1" applyBorder="1" applyAlignment="1">
      <alignment vertical="center"/>
    </xf>
    <xf numFmtId="164" fontId="28" fillId="0" borderId="26" xfId="0" applyFont="1" applyBorder="1" applyAlignment="1">
      <alignment vertical="center"/>
    </xf>
    <xf numFmtId="164" fontId="0" fillId="3" borderId="26" xfId="0" applyFont="1" applyFill="1" applyBorder="1" applyAlignment="1">
      <alignment horizontal="center" vertical="center"/>
    </xf>
    <xf numFmtId="164" fontId="0" fillId="3" borderId="26" xfId="0" applyFont="1" applyFill="1" applyBorder="1" applyAlignment="1">
      <alignment vertical="center"/>
    </xf>
    <xf numFmtId="164" fontId="28" fillId="3" borderId="26" xfId="0" applyFont="1" applyFill="1" applyBorder="1" applyAlignment="1">
      <alignment vertical="center"/>
    </xf>
    <xf numFmtId="164" fontId="2" fillId="0" borderId="26" xfId="0" applyFont="1" applyFill="1" applyBorder="1" applyAlignment="1">
      <alignment horizontal="center" vertical="center" wrapText="1"/>
    </xf>
    <xf numFmtId="164" fontId="2" fillId="0" borderId="26" xfId="0" applyFont="1" applyFill="1" applyBorder="1" applyAlignment="1">
      <alignment horizontal="left" vertical="center" wrapText="1"/>
    </xf>
    <xf numFmtId="164" fontId="0" fillId="3" borderId="26" xfId="0" applyFont="1" applyFill="1" applyBorder="1" applyAlignment="1">
      <alignment horizontal="left" vertical="center"/>
    </xf>
    <xf numFmtId="164" fontId="16" fillId="0" borderId="26" xfId="0" applyFont="1" applyFill="1" applyBorder="1" applyAlignment="1">
      <alignment horizontal="left" vertical="center" wrapText="1"/>
    </xf>
    <xf numFmtId="164" fontId="44" fillId="0" borderId="26" xfId="0" applyFont="1" applyFill="1" applyBorder="1" applyAlignment="1">
      <alignment horizontal="left" vertical="center" wrapText="1"/>
    </xf>
    <xf numFmtId="164" fontId="6" fillId="0" borderId="0" xfId="0" applyFont="1" applyFill="1" applyBorder="1" applyAlignment="1">
      <alignment horizontal="left" vertical="center" wrapText="1"/>
    </xf>
    <xf numFmtId="164" fontId="6" fillId="0" borderId="0" xfId="0" applyFont="1" applyFill="1" applyBorder="1" applyAlignment="1">
      <alignment horizontal="center" vertical="center"/>
    </xf>
    <xf numFmtId="164" fontId="6" fillId="0" borderId="0" xfId="0" applyFont="1" applyFill="1" applyAlignment="1">
      <alignment horizontal="left" vertical="center"/>
    </xf>
    <xf numFmtId="164" fontId="2" fillId="9" borderId="26" xfId="0" applyFont="1" applyFill="1" applyBorder="1" applyAlignment="1">
      <alignment horizontal="left" vertical="center" wrapText="1"/>
    </xf>
    <xf numFmtId="164" fontId="40" fillId="0" borderId="26" xfId="0" applyFont="1" applyBorder="1" applyAlignment="1">
      <alignment vertical="center"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28" fillId="0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64" fontId="0" fillId="0" borderId="41" xfId="0" applyFont="1" applyFill="1" applyBorder="1" applyAlignment="1">
      <alignment horizontal="center" wrapText="1"/>
    </xf>
    <xf numFmtId="164" fontId="0" fillId="0" borderId="56" xfId="0" applyFont="1" applyFill="1" applyBorder="1" applyAlignment="1">
      <alignment horizontal="center" vertical="center" wrapText="1"/>
    </xf>
    <xf numFmtId="164" fontId="0" fillId="0" borderId="30" xfId="0" applyFont="1" applyFill="1" applyBorder="1" applyAlignment="1">
      <alignment horizontal="center" vertical="center" wrapText="1"/>
    </xf>
    <xf numFmtId="164" fontId="0" fillId="0" borderId="57" xfId="0" applyFont="1" applyFill="1" applyBorder="1" applyAlignment="1">
      <alignment horizontal="center" vertical="center" wrapText="1"/>
    </xf>
    <xf numFmtId="164" fontId="16" fillId="0" borderId="57" xfId="0" applyFont="1" applyBorder="1" applyAlignment="1">
      <alignment horizontal="center" vertical="center" wrapText="1"/>
    </xf>
    <xf numFmtId="164" fontId="0" fillId="0" borderId="48" xfId="0" applyFont="1" applyFill="1" applyBorder="1" applyAlignment="1">
      <alignment vertical="center"/>
    </xf>
    <xf numFmtId="164" fontId="0" fillId="0" borderId="58" xfId="0" applyFont="1" applyFill="1" applyBorder="1" applyAlignment="1">
      <alignment vertical="center" wrapText="1"/>
    </xf>
    <xf numFmtId="164" fontId="0" fillId="0" borderId="26" xfId="0" applyFont="1" applyFill="1" applyBorder="1" applyAlignment="1">
      <alignment vertical="center"/>
    </xf>
    <xf numFmtId="164" fontId="0" fillId="0" borderId="59" xfId="0" applyFont="1" applyFill="1" applyBorder="1" applyAlignment="1">
      <alignment vertical="center"/>
    </xf>
    <xf numFmtId="164" fontId="0" fillId="0" borderId="26" xfId="0" applyFont="1" applyBorder="1" applyAlignment="1">
      <alignment vertical="center"/>
    </xf>
    <xf numFmtId="164" fontId="45" fillId="0" borderId="59" xfId="0" applyFont="1" applyFill="1" applyBorder="1" applyAlignment="1">
      <alignment horizontal="center" vertical="center"/>
    </xf>
    <xf numFmtId="164" fontId="2" fillId="0" borderId="9" xfId="0" applyFont="1" applyFill="1" applyBorder="1" applyAlignment="1" applyProtection="1">
      <alignment vertical="center" wrapText="1"/>
      <protection/>
    </xf>
    <xf numFmtId="164" fontId="0" fillId="0" borderId="44" xfId="0" applyFont="1" applyFill="1" applyBorder="1" applyAlignment="1">
      <alignment vertical="center"/>
    </xf>
    <xf numFmtId="164" fontId="45" fillId="0" borderId="40" xfId="0" applyFont="1" applyFill="1" applyBorder="1" applyAlignment="1">
      <alignment horizontal="center" vertical="center"/>
    </xf>
    <xf numFmtId="164" fontId="0" fillId="0" borderId="60" xfId="0" applyFont="1" applyFill="1" applyBorder="1" applyAlignment="1">
      <alignment vertical="center"/>
    </xf>
    <xf numFmtId="164" fontId="0" fillId="0" borderId="3" xfId="0" applyFont="1" applyFill="1" applyBorder="1" applyAlignment="1">
      <alignment vertical="center"/>
    </xf>
    <xf numFmtId="164" fontId="0" fillId="0" borderId="36" xfId="0" applyFont="1" applyFill="1" applyBorder="1" applyAlignment="1">
      <alignment vertical="center"/>
    </xf>
    <xf numFmtId="164" fontId="45" fillId="0" borderId="9" xfId="0" applyFont="1" applyFill="1" applyBorder="1" applyAlignment="1">
      <alignment horizontal="center" vertical="center" wrapText="1"/>
    </xf>
    <xf numFmtId="164" fontId="0" fillId="0" borderId="24" xfId="0" applyFont="1" applyFill="1" applyBorder="1" applyAlignment="1">
      <alignment vertical="center"/>
    </xf>
    <xf numFmtId="164" fontId="0" fillId="0" borderId="41" xfId="0" applyFont="1" applyBorder="1" applyAlignment="1">
      <alignment/>
    </xf>
    <xf numFmtId="164" fontId="0" fillId="0" borderId="40" xfId="0" applyFont="1" applyBorder="1" applyAlignment="1">
      <alignment/>
    </xf>
    <xf numFmtId="164" fontId="0" fillId="0" borderId="40" xfId="0" applyFont="1" applyFill="1" applyBorder="1" applyAlignment="1">
      <alignment horizontal="center" wrapText="1"/>
    </xf>
    <xf numFmtId="164" fontId="0" fillId="0" borderId="44" xfId="0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64" fontId="0" fillId="0" borderId="40" xfId="0" applyFont="1" applyFill="1" applyBorder="1" applyAlignment="1">
      <alignment wrapText="1"/>
    </xf>
    <xf numFmtId="164" fontId="0" fillId="0" borderId="9" xfId="0" applyFont="1" applyBorder="1" applyAlignment="1">
      <alignment wrapText="1"/>
    </xf>
    <xf numFmtId="164" fontId="0" fillId="0" borderId="40" xfId="0" applyFont="1" applyFill="1" applyBorder="1" applyAlignment="1">
      <alignment horizontal="center"/>
    </xf>
    <xf numFmtId="164" fontId="0" fillId="0" borderId="44" xfId="0" applyFont="1" applyFill="1" applyBorder="1" applyAlignment="1">
      <alignment horizontal="center"/>
    </xf>
    <xf numFmtId="164" fontId="0" fillId="0" borderId="9" xfId="0" applyFont="1" applyFill="1" applyBorder="1" applyAlignment="1">
      <alignment horizontal="center"/>
    </xf>
    <xf numFmtId="164" fontId="0" fillId="0" borderId="40" xfId="0" applyFont="1" applyFill="1" applyBorder="1" applyAlignment="1">
      <alignment/>
    </xf>
    <xf numFmtId="164" fontId="0" fillId="0" borderId="26" xfId="0" applyFont="1" applyFill="1" applyBorder="1" applyAlignment="1">
      <alignment horizontal="center" vertical="center"/>
    </xf>
    <xf numFmtId="164" fontId="28" fillId="0" borderId="26" xfId="0" applyFont="1" applyFill="1" applyBorder="1" applyAlignment="1">
      <alignment vertical="center"/>
    </xf>
    <xf numFmtId="164" fontId="28" fillId="0" borderId="26" xfId="0" applyFont="1" applyBorder="1" applyAlignment="1">
      <alignment vertical="center"/>
    </xf>
    <xf numFmtId="164" fontId="47" fillId="0" borderId="26" xfId="0" applyFont="1" applyFill="1" applyBorder="1" applyAlignment="1">
      <alignment horizontal="center" vertical="center"/>
    </xf>
    <xf numFmtId="164" fontId="24" fillId="0" borderId="0" xfId="0" applyFont="1" applyBorder="1" applyAlignment="1">
      <alignment/>
    </xf>
    <xf numFmtId="164" fontId="12" fillId="0" borderId="0" xfId="0" applyFont="1" applyBorder="1" applyAlignment="1">
      <alignment/>
    </xf>
    <xf numFmtId="164" fontId="48" fillId="3" borderId="0" xfId="20" applyNumberFormat="1" applyFont="1" applyFill="1" applyBorder="1" applyAlignment="1" applyProtection="1">
      <alignment/>
      <protection/>
    </xf>
    <xf numFmtId="164" fontId="24" fillId="0" borderId="0" xfId="0" applyFont="1" applyFill="1" applyBorder="1" applyAlignment="1">
      <alignment/>
    </xf>
    <xf numFmtId="164" fontId="16" fillId="0" borderId="9" xfId="0" applyFont="1" applyBorder="1" applyAlignment="1">
      <alignment horizontal="center" vertical="center" wrapText="1"/>
    </xf>
    <xf numFmtId="164" fontId="16" fillId="4" borderId="9" xfId="0" applyFont="1" applyFill="1" applyBorder="1" applyAlignment="1">
      <alignment horizontal="center" vertical="center" wrapText="1"/>
    </xf>
    <xf numFmtId="164" fontId="24" fillId="0" borderId="0" xfId="0" applyFont="1" applyBorder="1" applyAlignment="1">
      <alignment horizontal="center"/>
    </xf>
    <xf numFmtId="168" fontId="33" fillId="4" borderId="9" xfId="0" applyNumberFormat="1" applyFont="1" applyFill="1" applyBorder="1" applyAlignment="1">
      <alignment horizontal="center"/>
    </xf>
    <xf numFmtId="168" fontId="49" fillId="4" borderId="9" xfId="0" applyNumberFormat="1" applyFont="1" applyFill="1" applyBorder="1" applyAlignment="1">
      <alignment horizontal="left" vertical="center" wrapText="1"/>
    </xf>
    <xf numFmtId="164" fontId="50" fillId="0" borderId="9" xfId="0" applyFont="1" applyBorder="1" applyAlignment="1">
      <alignment horizontal="center" vertical="center"/>
    </xf>
    <xf numFmtId="164" fontId="50" fillId="0" borderId="9" xfId="0" applyFont="1" applyBorder="1" applyAlignment="1">
      <alignment horizontal="left" vertical="center"/>
    </xf>
    <xf numFmtId="164" fontId="50" fillId="0" borderId="9" xfId="0" applyFont="1" applyBorder="1" applyAlignment="1">
      <alignment horizontal="center" vertical="center" wrapText="1"/>
    </xf>
    <xf numFmtId="164" fontId="16" fillId="0" borderId="44" xfId="0" applyFont="1" applyBorder="1" applyAlignment="1">
      <alignment horizontal="center" vertical="center" wrapText="1"/>
    </xf>
    <xf numFmtId="164" fontId="16" fillId="0" borderId="9" xfId="0" applyFont="1" applyBorder="1" applyAlignment="1">
      <alignment horizontal="center" vertical="center"/>
    </xf>
    <xf numFmtId="164" fontId="50" fillId="0" borderId="9" xfId="0" applyFont="1" applyBorder="1" applyAlignment="1">
      <alignment vertical="center" wrapText="1"/>
    </xf>
    <xf numFmtId="164" fontId="6" fillId="0" borderId="0" xfId="0" applyFont="1" applyBorder="1" applyAlignment="1">
      <alignment vertical="center"/>
    </xf>
    <xf numFmtId="173" fontId="50" fillId="0" borderId="9" xfId="0" applyNumberFormat="1" applyFont="1" applyBorder="1" applyAlignment="1">
      <alignment horizontal="center" vertical="center" wrapText="1"/>
    </xf>
    <xf numFmtId="168" fontId="33" fillId="4" borderId="9" xfId="0" applyNumberFormat="1" applyFont="1" applyFill="1" applyBorder="1" applyAlignment="1">
      <alignment/>
    </xf>
    <xf numFmtId="164" fontId="41" fillId="0" borderId="9" xfId="0" applyFont="1" applyBorder="1" applyAlignment="1">
      <alignment/>
    </xf>
    <xf numFmtId="164" fontId="6" fillId="0" borderId="9" xfId="0" applyFont="1" applyBorder="1" applyAlignment="1">
      <alignment/>
    </xf>
    <xf numFmtId="164" fontId="12" fillId="0" borderId="0" xfId="0" applyFont="1" applyBorder="1" applyAlignment="1">
      <alignment/>
    </xf>
    <xf numFmtId="164" fontId="6" fillId="0" borderId="0" xfId="0" applyFont="1" applyFill="1" applyAlignment="1">
      <alignment wrapText="1"/>
    </xf>
    <xf numFmtId="164" fontId="6" fillId="0" borderId="0" xfId="0" applyFont="1" applyFill="1" applyAlignment="1">
      <alignment/>
    </xf>
    <xf numFmtId="164" fontId="16" fillId="0" borderId="42" xfId="0" applyFont="1" applyBorder="1" applyAlignment="1">
      <alignment horizontal="center" vertical="center" wrapText="1"/>
    </xf>
    <xf numFmtId="164" fontId="0" fillId="0" borderId="61" xfId="0" applyFont="1" applyBorder="1" applyAlignment="1">
      <alignment vertical="center"/>
    </xf>
    <xf numFmtId="164" fontId="0" fillId="10" borderId="40" xfId="0" applyFont="1" applyFill="1" applyBorder="1" applyAlignment="1">
      <alignment vertical="center"/>
    </xf>
    <xf numFmtId="164" fontId="0" fillId="10" borderId="41" xfId="0" applyFont="1" applyFill="1" applyBorder="1" applyAlignment="1">
      <alignment vertical="center"/>
    </xf>
    <xf numFmtId="164" fontId="0" fillId="0" borderId="9" xfId="0" applyFont="1" applyBorder="1" applyAlignment="1">
      <alignment/>
    </xf>
    <xf numFmtId="164" fontId="0" fillId="0" borderId="36" xfId="0" applyFont="1" applyBorder="1" applyAlignment="1">
      <alignment/>
    </xf>
    <xf numFmtId="164" fontId="3" fillId="0" borderId="0" xfId="24" applyFont="1">
      <alignment/>
      <protection/>
    </xf>
    <xf numFmtId="164" fontId="0" fillId="0" borderId="42" xfId="0" applyFont="1" applyBorder="1" applyAlignment="1">
      <alignment/>
    </xf>
    <xf numFmtId="164" fontId="0" fillId="0" borderId="26" xfId="0" applyFont="1" applyBorder="1" applyAlignment="1">
      <alignment vertical="center"/>
    </xf>
    <xf numFmtId="164" fontId="0" fillId="0" borderId="9" xfId="0" applyFont="1" applyBorder="1" applyAlignment="1">
      <alignment/>
    </xf>
    <xf numFmtId="164" fontId="0" fillId="0" borderId="26" xfId="0" applyFont="1" applyBorder="1" applyAlignment="1">
      <alignment/>
    </xf>
    <xf numFmtId="164" fontId="0" fillId="0" borderId="26" xfId="0" applyFont="1" applyBorder="1" applyAlignment="1">
      <alignment/>
    </xf>
    <xf numFmtId="164" fontId="0" fillId="10" borderId="9" xfId="0" applyFont="1" applyFill="1" applyBorder="1" applyAlignment="1">
      <alignment/>
    </xf>
    <xf numFmtId="164" fontId="0" fillId="10" borderId="9" xfId="0" applyFont="1" applyFill="1" applyBorder="1" applyAlignment="1">
      <alignment horizontal="center" vertical="center" wrapText="1"/>
    </xf>
    <xf numFmtId="164" fontId="26" fillId="0" borderId="9" xfId="0" applyFont="1" applyBorder="1" applyAlignment="1">
      <alignment horizontal="center" vertical="center"/>
    </xf>
    <xf numFmtId="164" fontId="26" fillId="10" borderId="9" xfId="0" applyFont="1" applyFill="1" applyBorder="1" applyAlignment="1">
      <alignment horizontal="center" vertical="center"/>
    </xf>
    <xf numFmtId="164" fontId="16" fillId="10" borderId="9" xfId="0" applyFont="1" applyFill="1" applyBorder="1" applyAlignment="1">
      <alignment/>
    </xf>
    <xf numFmtId="164" fontId="16" fillId="10" borderId="41" xfId="0" applyFont="1" applyFill="1" applyBorder="1" applyAlignment="1">
      <alignment/>
    </xf>
    <xf numFmtId="164" fontId="28" fillId="0" borderId="61" xfId="0" applyFont="1" applyFill="1" applyBorder="1" applyAlignment="1">
      <alignment horizontal="center" vertical="center"/>
    </xf>
    <xf numFmtId="164" fontId="16" fillId="10" borderId="40" xfId="0" applyFont="1" applyFill="1" applyBorder="1" applyAlignment="1">
      <alignment/>
    </xf>
    <xf numFmtId="164" fontId="28" fillId="0" borderId="61" xfId="0" applyFont="1" applyBorder="1" applyAlignment="1">
      <alignment/>
    </xf>
    <xf numFmtId="164" fontId="12" fillId="0" borderId="0" xfId="0" applyFont="1" applyAlignment="1">
      <alignment/>
    </xf>
    <xf numFmtId="164" fontId="41" fillId="0" borderId="0" xfId="0" applyFont="1" applyAlignment="1">
      <alignment/>
    </xf>
    <xf numFmtId="164" fontId="16" fillId="3" borderId="9" xfId="0" applyFont="1" applyFill="1" applyBorder="1" applyAlignment="1">
      <alignment horizontal="center" vertical="center" wrapText="1"/>
    </xf>
    <xf numFmtId="168" fontId="2" fillId="0" borderId="9" xfId="24" applyNumberFormat="1" applyFont="1" applyBorder="1" applyAlignment="1">
      <alignment/>
      <protection/>
    </xf>
    <xf numFmtId="164" fontId="2" fillId="0" borderId="9" xfId="24" applyFont="1" applyBorder="1">
      <alignment/>
      <protection/>
    </xf>
    <xf numFmtId="168" fontId="2" fillId="0" borderId="9" xfId="24" applyNumberFormat="1" applyFont="1" applyFill="1" applyBorder="1" applyAlignment="1">
      <alignment/>
      <protection/>
    </xf>
    <xf numFmtId="164" fontId="2" fillId="0" borderId="9" xfId="24" applyFont="1" applyFill="1" applyBorder="1">
      <alignment/>
      <protection/>
    </xf>
    <xf numFmtId="164" fontId="0" fillId="0" borderId="9" xfId="0" applyFont="1" applyFill="1" applyBorder="1" applyAlignment="1">
      <alignment/>
    </xf>
    <xf numFmtId="164" fontId="0" fillId="3" borderId="9" xfId="0" applyFont="1" applyFill="1" applyBorder="1" applyAlignment="1">
      <alignment/>
    </xf>
    <xf numFmtId="164" fontId="41" fillId="0" borderId="9" xfId="0" applyFont="1" applyFill="1" applyBorder="1" applyAlignment="1">
      <alignment/>
    </xf>
    <xf numFmtId="164" fontId="25" fillId="0" borderId="0" xfId="0" applyFont="1" applyFill="1" applyAlignment="1">
      <alignment vertical="center" wrapText="1"/>
    </xf>
    <xf numFmtId="164" fontId="12" fillId="0" borderId="0" xfId="0" applyFont="1" applyBorder="1" applyAlignment="1">
      <alignment horizontal="right"/>
    </xf>
    <xf numFmtId="164" fontId="16" fillId="0" borderId="9" xfId="0" applyFont="1" applyBorder="1" applyAlignment="1">
      <alignment/>
    </xf>
    <xf numFmtId="164" fontId="16" fillId="0" borderId="9" xfId="0" applyFont="1" applyBorder="1" applyAlignment="1">
      <alignment wrapText="1"/>
    </xf>
    <xf numFmtId="164" fontId="16" fillId="3" borderId="9" xfId="0" applyFont="1" applyFill="1" applyBorder="1" applyAlignment="1">
      <alignment/>
    </xf>
    <xf numFmtId="164" fontId="16" fillId="0" borderId="9" xfId="0" applyFont="1" applyBorder="1" applyAlignment="1">
      <alignment horizontal="left" wrapText="1"/>
    </xf>
    <xf numFmtId="164" fontId="16" fillId="0" borderId="9" xfId="0" applyFont="1" applyBorder="1" applyAlignment="1">
      <alignment vertical="center"/>
    </xf>
    <xf numFmtId="164" fontId="16" fillId="0" borderId="9" xfId="0" applyFont="1" applyFill="1" applyBorder="1" applyAlignment="1">
      <alignment/>
    </xf>
    <xf numFmtId="164" fontId="44" fillId="0" borderId="9" xfId="0" applyFont="1" applyFill="1" applyBorder="1" applyAlignment="1">
      <alignment/>
    </xf>
    <xf numFmtId="164" fontId="44" fillId="3" borderId="9" xfId="0" applyFont="1" applyFill="1" applyBorder="1" applyAlignment="1">
      <alignment/>
    </xf>
    <xf numFmtId="164" fontId="51" fillId="0" borderId="0" xfId="0" applyFont="1" applyAlignment="1">
      <alignment horizontal="center"/>
    </xf>
    <xf numFmtId="164" fontId="52" fillId="0" borderId="0" xfId="0" applyFont="1" applyAlignment="1">
      <alignment horizontal="center"/>
    </xf>
    <xf numFmtId="164" fontId="51" fillId="0" borderId="0" xfId="0" applyFont="1" applyFill="1" applyAlignment="1">
      <alignment/>
    </xf>
    <xf numFmtId="164" fontId="12" fillId="0" borderId="0" xfId="0" applyFont="1" applyAlignment="1">
      <alignment horizontal="center"/>
    </xf>
    <xf numFmtId="164" fontId="12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53" fillId="0" borderId="9" xfId="0" applyFont="1" applyFill="1" applyBorder="1" applyAlignment="1">
      <alignment horizontal="center" vertical="center" wrapText="1"/>
    </xf>
    <xf numFmtId="164" fontId="2" fillId="0" borderId="9" xfId="0" applyFont="1" applyFill="1" applyBorder="1" applyAlignment="1">
      <alignment horizontal="center"/>
    </xf>
    <xf numFmtId="164" fontId="2" fillId="0" borderId="9" xfId="0" applyFont="1" applyFill="1" applyBorder="1" applyAlignment="1">
      <alignment/>
    </xf>
    <xf numFmtId="164" fontId="51" fillId="0" borderId="9" xfId="0" applyFont="1" applyFill="1" applyBorder="1" applyAlignment="1">
      <alignment/>
    </xf>
    <xf numFmtId="164" fontId="54" fillId="0" borderId="9" xfId="0" applyFont="1" applyBorder="1" applyAlignment="1">
      <alignment horizontal="center"/>
    </xf>
    <xf numFmtId="164" fontId="51" fillId="0" borderId="9" xfId="0" applyFont="1" applyFill="1" applyBorder="1" applyAlignment="1">
      <alignment horizontal="center"/>
    </xf>
    <xf numFmtId="164" fontId="51" fillId="0" borderId="0" xfId="0" applyFont="1" applyFill="1" applyAlignment="1">
      <alignment horizontal="center"/>
    </xf>
    <xf numFmtId="164" fontId="2" fillId="0" borderId="9" xfId="0" applyFont="1" applyFill="1" applyBorder="1" applyAlignment="1">
      <alignment horizontal="center" vertical="center"/>
    </xf>
    <xf numFmtId="164" fontId="53" fillId="0" borderId="9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3" fillId="0" borderId="0" xfId="0" applyFont="1" applyAlignment="1">
      <alignment horizontal="center"/>
    </xf>
    <xf numFmtId="164" fontId="2" fillId="0" borderId="0" xfId="0" applyFont="1" applyFill="1" applyAlignment="1">
      <alignment/>
    </xf>
    <xf numFmtId="165" fontId="11" fillId="0" borderId="62" xfId="32" applyNumberFormat="1" applyFont="1" applyBorder="1" applyAlignment="1" applyProtection="1">
      <alignment horizontal="center" vertical="center" wrapText="1"/>
      <protection/>
    </xf>
    <xf numFmtId="164" fontId="0" fillId="0" borderId="63" xfId="0" applyFont="1" applyBorder="1" applyAlignment="1">
      <alignment horizontal="center" vertical="center" wrapText="1"/>
    </xf>
    <xf numFmtId="164" fontId="0" fillId="0" borderId="64" xfId="0" applyFont="1" applyBorder="1" applyAlignment="1">
      <alignment horizontal="center" vertical="center" wrapText="1"/>
    </xf>
    <xf numFmtId="164" fontId="0" fillId="0" borderId="30" xfId="0" applyFont="1" applyBorder="1" applyAlignment="1">
      <alignment horizontal="center" vertical="center" wrapText="1"/>
    </xf>
    <xf numFmtId="164" fontId="0" fillId="0" borderId="65" xfId="0" applyFont="1" applyBorder="1" applyAlignment="1">
      <alignment horizontal="center" vertical="center" wrapText="1"/>
    </xf>
    <xf numFmtId="164" fontId="0" fillId="0" borderId="26" xfId="0" applyFont="1" applyFill="1" applyBorder="1" applyAlignment="1">
      <alignment horizontal="center" vertical="center" wrapText="1"/>
    </xf>
    <xf numFmtId="164" fontId="26" fillId="0" borderId="26" xfId="0" applyFont="1" applyFill="1" applyBorder="1" applyAlignment="1">
      <alignment horizontal="left" vertical="center"/>
    </xf>
    <xf numFmtId="164" fontId="0" fillId="0" borderId="26" xfId="0" applyFont="1" applyFill="1" applyBorder="1" applyAlignment="1">
      <alignment horizontal="left" vertical="center" wrapText="1"/>
    </xf>
    <xf numFmtId="164" fontId="43" fillId="0" borderId="26" xfId="0" applyFont="1" applyBorder="1" applyAlignment="1">
      <alignment horizontal="center" vertical="center" wrapText="1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ontentsHyperlink" xfId="21"/>
    <cellStyle name="Normal 2" xfId="22"/>
    <cellStyle name="Normal 2 2" xfId="23"/>
    <cellStyle name="Normal 3" xfId="24"/>
    <cellStyle name="Normal 3 2" xfId="25"/>
    <cellStyle name="Normal 4" xfId="26"/>
    <cellStyle name="Normal 4 2" xfId="27"/>
    <cellStyle name="Normal_normativ kadra _ tabel_1" xfId="28"/>
    <cellStyle name="Normal_TAB DZ 1-10 (1)" xfId="29"/>
    <cellStyle name="Normal_TAB DZ 1-10 (1) 2" xfId="30"/>
    <cellStyle name="Student Information" xfId="31"/>
    <cellStyle name="Student Information - user entered" xfId="32"/>
    <cellStyle name="Excel Built-in Total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6666"/>
      <rgbColor rgb="00BFBFC0"/>
      <rgbColor rgb="00808080"/>
      <rgbColor rgb="008EB4E3"/>
      <rgbColor rgb="00993366"/>
      <rgbColor rgb="00E3E3E3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A6CAF0"/>
      <rgbColor rgb="00FF99CC"/>
      <rgbColor rgb="00CC99FF"/>
      <rgbColor rgb="00D9D9D9"/>
      <rgbColor rgb="003366FF"/>
      <rgbColor rgb="0033CCCC"/>
      <rgbColor rgb="0099CC00"/>
      <rgbColor rgb="00FFCC00"/>
      <rgbColor rgb="00FF9900"/>
      <rgbColor rgb="00FF6600"/>
      <rgbColor rgb="004F81BD"/>
      <rgbColor rgb="00A6A6A6"/>
      <rgbColor rgb="00003366"/>
      <rgbColor rgb="00339966"/>
      <rgbColor rgb="00003300"/>
      <rgbColor rgb="00262626"/>
      <rgbColor rgb="00993300"/>
      <rgbColor rgb="00993366"/>
      <rgbColor rgb="0025406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95250</xdr:rowOff>
    </xdr:from>
    <xdr:to>
      <xdr:col>1</xdr:col>
      <xdr:colOff>704850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95250"/>
          <a:ext cx="5810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7315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">
      <selection activeCell="N43" sqref="N43"/>
    </sheetView>
  </sheetViews>
  <sheetFormatPr defaultColWidth="9.140625" defaultRowHeight="12.75"/>
  <cols>
    <col min="1" max="1" width="5.00390625" style="1" customWidth="1"/>
    <col min="2" max="2" width="12.28125" style="1" customWidth="1"/>
    <col min="3" max="16384" width="9.140625" style="1" customWidth="1"/>
  </cols>
  <sheetData>
    <row r="2" spans="3:9" ht="12.75">
      <c r="C2" s="2" t="s">
        <v>0</v>
      </c>
      <c r="D2" s="2"/>
      <c r="E2" s="2"/>
      <c r="F2" s="2"/>
      <c r="G2" s="2"/>
      <c r="H2" s="2"/>
      <c r="I2" s="2"/>
    </row>
    <row r="3" spans="3:9" ht="12.75">
      <c r="C3" s="3" t="s">
        <v>1</v>
      </c>
      <c r="D3" s="3"/>
      <c r="E3" s="3"/>
      <c r="F3" s="3"/>
      <c r="G3" s="3"/>
      <c r="H3" s="3"/>
      <c r="I3" s="3"/>
    </row>
    <row r="6" spans="2:9" ht="12.75">
      <c r="B6" s="4" t="s">
        <v>2</v>
      </c>
      <c r="C6" s="4"/>
      <c r="D6" s="4"/>
      <c r="E6" s="4"/>
      <c r="F6" s="4"/>
      <c r="G6" s="4"/>
      <c r="H6" s="4"/>
      <c r="I6" s="4"/>
    </row>
    <row r="7" spans="2:9" ht="12.75">
      <c r="B7" s="4" t="s">
        <v>3</v>
      </c>
      <c r="C7" s="4"/>
      <c r="D7" s="4"/>
      <c r="E7" s="4"/>
      <c r="F7" s="4"/>
      <c r="G7" s="4"/>
      <c r="H7" s="4"/>
      <c r="I7" s="4"/>
    </row>
    <row r="8" spans="2:9" ht="12.75">
      <c r="B8" s="5" t="s">
        <v>4</v>
      </c>
      <c r="C8" s="5"/>
      <c r="D8" s="5"/>
      <c r="E8" s="5"/>
      <c r="F8" s="5"/>
      <c r="G8" s="5"/>
      <c r="H8" s="5"/>
      <c r="I8" s="5"/>
    </row>
    <row r="9" spans="2:9" ht="12.75">
      <c r="B9" s="4"/>
      <c r="C9" s="4"/>
      <c r="D9" s="4"/>
      <c r="E9" s="4"/>
      <c r="F9" s="4"/>
      <c r="G9" s="4"/>
      <c r="H9" s="4"/>
      <c r="I9" s="4"/>
    </row>
    <row r="10" spans="1:9" ht="12.75">
      <c r="A10" s="6"/>
      <c r="B10" s="6"/>
      <c r="C10" s="6" t="s">
        <v>5</v>
      </c>
      <c r="D10" s="6"/>
      <c r="E10" s="7"/>
      <c r="F10" s="7"/>
      <c r="G10" s="7"/>
      <c r="H10" s="7"/>
      <c r="I10" s="7"/>
    </row>
    <row r="11" spans="1:9" ht="12.75">
      <c r="A11" s="8" t="s">
        <v>6</v>
      </c>
      <c r="B11" s="8" t="s">
        <v>7</v>
      </c>
      <c r="C11" s="8"/>
      <c r="D11" s="8"/>
      <c r="E11" s="9"/>
      <c r="F11" s="9"/>
      <c r="G11" s="9"/>
      <c r="H11" s="9"/>
      <c r="I11" s="9"/>
    </row>
    <row r="12" spans="1:9" ht="12.75">
      <c r="A12" s="6" t="s">
        <v>8</v>
      </c>
      <c r="B12" s="10" t="s">
        <v>9</v>
      </c>
      <c r="C12" s="10"/>
      <c r="D12" s="10"/>
      <c r="E12" s="11"/>
      <c r="F12" s="11"/>
      <c r="G12" s="11"/>
      <c r="H12" s="11"/>
      <c r="I12" s="11"/>
    </row>
    <row r="13" spans="1:9" ht="12.75">
      <c r="A13" s="6" t="s">
        <v>10</v>
      </c>
      <c r="B13" s="10" t="s">
        <v>11</v>
      </c>
      <c r="C13" s="10"/>
      <c r="D13" s="10"/>
      <c r="E13" s="11"/>
      <c r="F13" s="11"/>
      <c r="G13" s="11"/>
      <c r="H13" s="11"/>
      <c r="I13" s="11"/>
    </row>
    <row r="14" spans="1:9" ht="12.75">
      <c r="A14" s="6" t="s">
        <v>12</v>
      </c>
      <c r="B14" s="10" t="s">
        <v>13</v>
      </c>
      <c r="C14" s="10"/>
      <c r="D14" s="10"/>
      <c r="E14" s="11"/>
      <c r="F14" s="11"/>
      <c r="G14" s="11"/>
      <c r="H14" s="11"/>
      <c r="I14" s="11"/>
    </row>
    <row r="15" spans="1:9" ht="12.75">
      <c r="A15" s="6" t="s">
        <v>14</v>
      </c>
      <c r="B15" s="10" t="s">
        <v>15</v>
      </c>
      <c r="C15" s="10"/>
      <c r="D15" s="10"/>
      <c r="E15" s="11"/>
      <c r="F15" s="11"/>
      <c r="G15" s="11"/>
      <c r="H15" s="11"/>
      <c r="I15" s="11"/>
    </row>
    <row r="16" spans="1:9" ht="12.75">
      <c r="A16" s="6" t="s">
        <v>16</v>
      </c>
      <c r="B16" s="10" t="s">
        <v>17</v>
      </c>
      <c r="C16" s="10"/>
      <c r="D16" s="10"/>
      <c r="E16" s="11"/>
      <c r="F16" s="11"/>
      <c r="G16" s="11"/>
      <c r="H16" s="11"/>
      <c r="I16" s="11"/>
    </row>
    <row r="17" spans="1:9" ht="15.75" customHeight="1">
      <c r="A17" s="6" t="s">
        <v>18</v>
      </c>
      <c r="B17" s="10" t="s">
        <v>19</v>
      </c>
      <c r="C17" s="10"/>
      <c r="D17" s="10"/>
      <c r="E17" s="11"/>
      <c r="F17" s="11"/>
      <c r="G17" s="11"/>
      <c r="H17" s="11"/>
      <c r="I17" s="11"/>
    </row>
    <row r="18" spans="1:9" ht="15.75" customHeight="1">
      <c r="A18" s="6" t="s">
        <v>20</v>
      </c>
      <c r="B18" s="10" t="s">
        <v>21</v>
      </c>
      <c r="C18" s="10"/>
      <c r="D18" s="10"/>
      <c r="E18" s="11"/>
      <c r="F18" s="11"/>
      <c r="G18" s="11"/>
      <c r="H18" s="11"/>
      <c r="I18" s="11"/>
    </row>
    <row r="19" spans="1:9" ht="12.75">
      <c r="A19" s="6" t="s">
        <v>22</v>
      </c>
      <c r="B19" s="10" t="s">
        <v>23</v>
      </c>
      <c r="C19" s="10"/>
      <c r="D19" s="10"/>
      <c r="E19" s="11"/>
      <c r="F19" s="11"/>
      <c r="G19" s="11"/>
      <c r="H19" s="11"/>
      <c r="I19" s="11"/>
    </row>
    <row r="20" spans="1:9" ht="12.75">
      <c r="A20" s="6" t="s">
        <v>24</v>
      </c>
      <c r="B20" s="10" t="s">
        <v>25</v>
      </c>
      <c r="C20" s="10"/>
      <c r="D20" s="10"/>
      <c r="E20" s="11"/>
      <c r="F20" s="11"/>
      <c r="G20" s="11"/>
      <c r="H20" s="11"/>
      <c r="I20" s="11"/>
    </row>
    <row r="21" spans="1:9" ht="12.75">
      <c r="A21" s="6" t="s">
        <v>26</v>
      </c>
      <c r="B21" s="12" t="s">
        <v>27</v>
      </c>
      <c r="C21" s="12"/>
      <c r="D21" s="12"/>
      <c r="E21" s="13"/>
      <c r="F21" s="13"/>
      <c r="G21" s="13"/>
      <c r="H21" s="11"/>
      <c r="I21" s="11"/>
    </row>
    <row r="22" spans="1:9" ht="12.75">
      <c r="A22" s="6" t="s">
        <v>28</v>
      </c>
      <c r="B22" s="14" t="s">
        <v>29</v>
      </c>
      <c r="C22" s="10"/>
      <c r="D22" s="10"/>
      <c r="E22" s="11"/>
      <c r="F22" s="11"/>
      <c r="G22" s="11"/>
      <c r="H22" s="11"/>
      <c r="I22" s="11"/>
    </row>
    <row r="23" spans="1:9" ht="12.75">
      <c r="A23" s="6" t="s">
        <v>30</v>
      </c>
      <c r="B23" s="14" t="s">
        <v>31</v>
      </c>
      <c r="C23" s="10"/>
      <c r="D23" s="10"/>
      <c r="E23" s="11"/>
      <c r="F23" s="11"/>
      <c r="G23" s="11"/>
      <c r="H23" s="11"/>
      <c r="I23" s="11"/>
    </row>
    <row r="24" spans="1:9" ht="12.75">
      <c r="A24" s="6" t="s">
        <v>32</v>
      </c>
      <c r="B24" s="12" t="s">
        <v>33</v>
      </c>
      <c r="C24" s="12"/>
      <c r="D24" s="12"/>
      <c r="E24" s="13"/>
      <c r="F24" s="13"/>
      <c r="G24" s="13"/>
      <c r="H24" s="11"/>
      <c r="I24" s="11"/>
    </row>
    <row r="25" spans="1:9" ht="12.75">
      <c r="A25" s="6" t="s">
        <v>34</v>
      </c>
      <c r="B25" s="12" t="s">
        <v>35</v>
      </c>
      <c r="C25" s="12"/>
      <c r="D25" s="12"/>
      <c r="E25" s="13"/>
      <c r="F25" s="13"/>
      <c r="G25" s="13"/>
      <c r="H25" s="11"/>
      <c r="I25" s="11"/>
    </row>
    <row r="26" spans="1:9" ht="12.75">
      <c r="A26" s="6" t="s">
        <v>36</v>
      </c>
      <c r="B26" s="12" t="s">
        <v>37</v>
      </c>
      <c r="C26" s="12"/>
      <c r="D26" s="12"/>
      <c r="E26" s="13"/>
      <c r="F26" s="13"/>
      <c r="G26" s="13"/>
      <c r="H26" s="11"/>
      <c r="I26" s="11"/>
    </row>
    <row r="27" spans="1:9" ht="12.75">
      <c r="A27" s="6" t="s">
        <v>38</v>
      </c>
      <c r="B27" s="10" t="s">
        <v>39</v>
      </c>
      <c r="C27" s="10"/>
      <c r="D27" s="10"/>
      <c r="E27" s="11"/>
      <c r="F27" s="11"/>
      <c r="G27" s="11"/>
      <c r="H27" s="11"/>
      <c r="I27" s="11"/>
    </row>
    <row r="28" spans="1:9" ht="12.75">
      <c r="A28" s="6" t="s">
        <v>40</v>
      </c>
      <c r="B28" s="12" t="s">
        <v>41</v>
      </c>
      <c r="C28" s="12"/>
      <c r="D28" s="12"/>
      <c r="E28" s="13"/>
      <c r="F28" s="13"/>
      <c r="G28" s="13"/>
      <c r="H28" s="11"/>
      <c r="I28" s="11"/>
    </row>
    <row r="29" spans="1:9" ht="12.75">
      <c r="A29" s="6" t="s">
        <v>42</v>
      </c>
      <c r="B29" s="10" t="s">
        <v>43</v>
      </c>
      <c r="C29" s="10"/>
      <c r="D29" s="10"/>
      <c r="E29" s="11"/>
      <c r="F29" s="11"/>
      <c r="G29" s="11"/>
      <c r="H29" s="11"/>
      <c r="I29" s="11"/>
    </row>
    <row r="30" spans="1:9" ht="12.75">
      <c r="A30" s="6" t="s">
        <v>44</v>
      </c>
      <c r="B30" s="10" t="s">
        <v>45</v>
      </c>
      <c r="C30" s="10"/>
      <c r="D30" s="10"/>
      <c r="E30" s="11"/>
      <c r="F30" s="11"/>
      <c r="G30" s="11"/>
      <c r="H30" s="11"/>
      <c r="I30" s="11"/>
    </row>
    <row r="31" spans="1:9" ht="12.75">
      <c r="A31" s="6" t="s">
        <v>46</v>
      </c>
      <c r="B31" s="10" t="s">
        <v>47</v>
      </c>
      <c r="C31" s="10"/>
      <c r="D31" s="10"/>
      <c r="E31" s="11"/>
      <c r="F31" s="11"/>
      <c r="G31" s="11"/>
      <c r="H31" s="11"/>
      <c r="I31" s="11"/>
    </row>
    <row r="32" spans="1:9" ht="12.75">
      <c r="A32" s="6" t="s">
        <v>48</v>
      </c>
      <c r="B32" s="10" t="s">
        <v>49</v>
      </c>
      <c r="C32" s="10"/>
      <c r="D32" s="10"/>
      <c r="E32" s="11"/>
      <c r="F32" s="11"/>
      <c r="G32" s="11"/>
      <c r="H32" s="11"/>
      <c r="I32" s="11"/>
    </row>
    <row r="33" spans="1:9" ht="12.75">
      <c r="A33" s="6" t="s">
        <v>50</v>
      </c>
      <c r="B33" s="10" t="s">
        <v>51</v>
      </c>
      <c r="C33" s="15"/>
      <c r="D33" s="15"/>
      <c r="E33" s="15"/>
      <c r="F33" s="15"/>
      <c r="G33" s="15"/>
      <c r="H33" s="15"/>
      <c r="I33" s="15"/>
    </row>
  </sheetData>
  <sheetProtection selectLockedCells="1" selectUnlockedCells="1"/>
  <mergeCells count="6">
    <mergeCell ref="C2:I2"/>
    <mergeCell ref="C3:I3"/>
    <mergeCell ref="B6:I6"/>
    <mergeCell ref="B7:I7"/>
    <mergeCell ref="B8:I8"/>
    <mergeCell ref="B9:I9"/>
  </mergeCells>
  <printOptions/>
  <pageMargins left="0.75" right="0.75" top="1" bottom="1" header="0.5118055555555555" footer="0.5118055555555555"/>
  <pageSetup horizontalDpi="300" verticalDpi="300" orientation="portrait" paperSize="9" scale="88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2.28125" style="1" customWidth="1"/>
    <col min="2" max="2" width="7.57421875" style="1" customWidth="1"/>
    <col min="3" max="3" width="11.421875" style="1" customWidth="1"/>
    <col min="4" max="4" width="12.57421875" style="1" customWidth="1"/>
    <col min="5" max="5" width="10.7109375" style="1" customWidth="1"/>
    <col min="6" max="6" width="13.00390625" style="1" customWidth="1"/>
    <col min="7" max="16384" width="9.140625" style="1" customWidth="1"/>
  </cols>
  <sheetData>
    <row r="1" spans="1:6" ht="12.75">
      <c r="A1" s="61"/>
      <c r="B1" s="62" t="s">
        <v>52</v>
      </c>
      <c r="C1" s="63">
        <f>'Kadar.ode.'!C1</f>
        <v>0</v>
      </c>
      <c r="D1" s="64"/>
      <c r="E1" s="64"/>
      <c r="F1" s="65"/>
    </row>
    <row r="2" spans="1:6" ht="12.75">
      <c r="A2" s="61"/>
      <c r="B2" s="62" t="s">
        <v>54</v>
      </c>
      <c r="C2" s="63">
        <f>'Kadar.ode.'!C2</f>
        <v>0</v>
      </c>
      <c r="D2" s="64"/>
      <c r="E2" s="64"/>
      <c r="F2" s="65"/>
    </row>
    <row r="3" spans="1:6" ht="12.75">
      <c r="A3" s="61"/>
      <c r="B3" s="62"/>
      <c r="C3" s="63"/>
      <c r="D3" s="64"/>
      <c r="E3" s="64"/>
      <c r="F3" s="65"/>
    </row>
    <row r="4" spans="1:6" ht="12.75">
      <c r="A4" s="61"/>
      <c r="B4" s="62" t="s">
        <v>194</v>
      </c>
      <c r="C4" s="25" t="s">
        <v>25</v>
      </c>
      <c r="D4" s="67"/>
      <c r="E4" s="67"/>
      <c r="F4" s="68"/>
    </row>
    <row r="6" spans="1:6" ht="27.75" customHeight="1">
      <c r="A6" s="228" t="s">
        <v>195</v>
      </c>
      <c r="B6" s="228"/>
      <c r="C6" s="228" t="s">
        <v>196</v>
      </c>
      <c r="D6" s="228"/>
      <c r="E6" s="228" t="s">
        <v>184</v>
      </c>
      <c r="F6" s="228"/>
    </row>
    <row r="7" spans="1:6" s="192" customFormat="1" ht="34.5" customHeight="1">
      <c r="A7" s="229" t="s">
        <v>197</v>
      </c>
      <c r="B7" s="195" t="s">
        <v>198</v>
      </c>
      <c r="C7" s="195" t="s">
        <v>173</v>
      </c>
      <c r="D7" s="195" t="s">
        <v>174</v>
      </c>
      <c r="E7" s="195" t="s">
        <v>173</v>
      </c>
      <c r="F7" s="195" t="s">
        <v>174</v>
      </c>
    </row>
    <row r="8" spans="1:6" s="192" customFormat="1" ht="15" customHeight="1">
      <c r="A8" s="229" t="s">
        <v>69</v>
      </c>
      <c r="B8" s="229">
        <f>+B9+B10+B11+B12</f>
        <v>0</v>
      </c>
      <c r="C8" s="229">
        <f>+C9+C10+C11+C12</f>
        <v>0</v>
      </c>
      <c r="D8" s="229">
        <f>+D9+D10+D11+D12</f>
        <v>0</v>
      </c>
      <c r="E8" s="229">
        <f>+E9+E10+E11+E12</f>
        <v>0</v>
      </c>
      <c r="F8" s="229">
        <f>+F9+F10+F11+F12</f>
        <v>0</v>
      </c>
    </row>
    <row r="9" spans="1:6" s="192" customFormat="1" ht="12.75">
      <c r="A9" s="230" t="s">
        <v>199</v>
      </c>
      <c r="B9" s="229"/>
      <c r="C9" s="229"/>
      <c r="D9" s="231"/>
      <c r="E9" s="229"/>
      <c r="F9" s="231"/>
    </row>
    <row r="10" spans="1:6" s="192" customFormat="1" ht="12.75">
      <c r="A10" s="230" t="s">
        <v>200</v>
      </c>
      <c r="B10" s="229"/>
      <c r="C10" s="229"/>
      <c r="D10" s="231"/>
      <c r="E10" s="229"/>
      <c r="F10" s="231"/>
    </row>
    <row r="11" spans="1:6" s="192" customFormat="1" ht="12.75">
      <c r="A11" s="230" t="s">
        <v>201</v>
      </c>
      <c r="B11" s="229"/>
      <c r="C11" s="229"/>
      <c r="D11" s="231"/>
      <c r="E11" s="229"/>
      <c r="F11" s="231"/>
    </row>
    <row r="12" spans="1:6" s="192" customFormat="1" ht="12.75">
      <c r="A12" s="232" t="s">
        <v>202</v>
      </c>
      <c r="B12" s="229"/>
      <c r="C12" s="229"/>
      <c r="D12" s="231"/>
      <c r="E12" s="229"/>
      <c r="F12" s="231"/>
    </row>
  </sheetData>
  <sheetProtection selectLockedCells="1" selectUnlockedCells="1"/>
  <mergeCells count="3">
    <mergeCell ref="A6:B6"/>
    <mergeCell ref="C6:D6"/>
    <mergeCell ref="E6:F6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3.140625" style="233" customWidth="1"/>
    <col min="2" max="2" width="20.7109375" style="233" customWidth="1"/>
    <col min="3" max="8" width="8.7109375" style="233" customWidth="1"/>
    <col min="9" max="9" width="28.7109375" style="233" customWidth="1"/>
    <col min="10" max="16384" width="9.140625" style="233" customWidth="1"/>
  </cols>
  <sheetData>
    <row r="1" spans="1:7" ht="12.75">
      <c r="A1" s="61"/>
      <c r="B1" s="62" t="s">
        <v>52</v>
      </c>
      <c r="C1" s="63">
        <f>'Kadar.ode.'!C1</f>
        <v>0</v>
      </c>
      <c r="D1" s="64"/>
      <c r="E1" s="64"/>
      <c r="F1" s="64"/>
      <c r="G1" s="65"/>
    </row>
    <row r="2" spans="1:7" ht="12.75">
      <c r="A2" s="61"/>
      <c r="B2" s="62" t="s">
        <v>54</v>
      </c>
      <c r="C2" s="63">
        <f>'Kadar.ode.'!C2</f>
        <v>0</v>
      </c>
      <c r="D2" s="64"/>
      <c r="E2" s="64"/>
      <c r="F2" s="64"/>
      <c r="G2" s="65"/>
    </row>
    <row r="3" spans="1:7" ht="12.75">
      <c r="A3" s="61"/>
      <c r="B3" s="62"/>
      <c r="C3" s="63"/>
      <c r="D3" s="64"/>
      <c r="E3" s="64"/>
      <c r="F3" s="64"/>
      <c r="G3" s="65"/>
    </row>
    <row r="4" spans="1:7" ht="12.75">
      <c r="A4" s="61"/>
      <c r="B4" s="62" t="s">
        <v>203</v>
      </c>
      <c r="C4" s="25" t="s">
        <v>27</v>
      </c>
      <c r="D4" s="67"/>
      <c r="E4" s="67"/>
      <c r="F4" s="67"/>
      <c r="G4" s="68"/>
    </row>
    <row r="5" spans="1:7" ht="12.75">
      <c r="A5" s="61"/>
      <c r="B5" s="62" t="s">
        <v>204</v>
      </c>
      <c r="C5" s="25"/>
      <c r="D5" s="67"/>
      <c r="E5" s="67"/>
      <c r="F5" s="67"/>
      <c r="G5" s="68"/>
    </row>
    <row r="7" spans="1:8" ht="21.75" customHeight="1">
      <c r="A7" s="205" t="s">
        <v>205</v>
      </c>
      <c r="B7" s="205" t="s">
        <v>206</v>
      </c>
      <c r="C7" s="234" t="s">
        <v>207</v>
      </c>
      <c r="D7" s="234"/>
      <c r="E7" s="234" t="s">
        <v>208</v>
      </c>
      <c r="F7" s="234"/>
      <c r="G7" s="194" t="s">
        <v>137</v>
      </c>
      <c r="H7" s="194"/>
    </row>
    <row r="8" spans="1:8" ht="32.25" customHeight="1">
      <c r="A8" s="205"/>
      <c r="B8" s="205"/>
      <c r="C8" s="235" t="s">
        <v>173</v>
      </c>
      <c r="D8" s="235" t="s">
        <v>174</v>
      </c>
      <c r="E8" s="235" t="s">
        <v>173</v>
      </c>
      <c r="F8" s="235" t="s">
        <v>174</v>
      </c>
      <c r="G8" s="161" t="s">
        <v>173</v>
      </c>
      <c r="H8" s="161" t="s">
        <v>174</v>
      </c>
    </row>
    <row r="9" spans="1:8" ht="10.5" customHeight="1">
      <c r="A9" s="236"/>
      <c r="B9" s="237"/>
      <c r="C9" s="238"/>
      <c r="D9" s="238"/>
      <c r="E9" s="238"/>
      <c r="F9" s="238"/>
      <c r="G9" s="196"/>
      <c r="H9" s="238"/>
    </row>
    <row r="10" spans="1:8" ht="10.5" customHeight="1">
      <c r="A10" s="236"/>
      <c r="B10" s="237"/>
      <c r="C10" s="238"/>
      <c r="D10" s="238"/>
      <c r="E10" s="238"/>
      <c r="F10" s="238"/>
      <c r="G10" s="196"/>
      <c r="H10" s="238"/>
    </row>
    <row r="11" spans="1:8" ht="10.5" customHeight="1">
      <c r="A11" s="236"/>
      <c r="B11" s="237"/>
      <c r="C11" s="238"/>
      <c r="D11" s="238"/>
      <c r="E11" s="238"/>
      <c r="F11" s="238"/>
      <c r="G11" s="196"/>
      <c r="H11" s="238"/>
    </row>
    <row r="12" spans="1:8" ht="10.5" customHeight="1">
      <c r="A12" s="236"/>
      <c r="B12" s="237"/>
      <c r="C12" s="238"/>
      <c r="D12" s="238"/>
      <c r="E12" s="238"/>
      <c r="F12" s="238"/>
      <c r="G12" s="196"/>
      <c r="H12" s="238"/>
    </row>
    <row r="13" spans="1:8" ht="10.5" customHeight="1">
      <c r="A13" s="236"/>
      <c r="B13" s="237"/>
      <c r="C13" s="238"/>
      <c r="D13" s="238"/>
      <c r="E13" s="238"/>
      <c r="F13" s="238"/>
      <c r="G13" s="196"/>
      <c r="H13" s="238"/>
    </row>
    <row r="14" spans="1:8" ht="10.5" customHeight="1">
      <c r="A14" s="236"/>
      <c r="B14" s="237"/>
      <c r="C14" s="238"/>
      <c r="D14" s="238"/>
      <c r="E14" s="238"/>
      <c r="F14" s="238"/>
      <c r="G14" s="196"/>
      <c r="H14" s="238"/>
    </row>
    <row r="15" spans="1:8" ht="10.5" customHeight="1">
      <c r="A15" s="239" t="s">
        <v>137</v>
      </c>
      <c r="B15" s="240"/>
      <c r="C15" s="238"/>
      <c r="D15" s="238"/>
      <c r="E15" s="238"/>
      <c r="F15" s="238"/>
      <c r="G15" s="196"/>
      <c r="H15" s="238"/>
    </row>
    <row r="16" spans="1:8" ht="12.75" customHeight="1">
      <c r="A16" s="239" t="s">
        <v>209</v>
      </c>
      <c r="B16" s="241"/>
      <c r="C16" s="241"/>
      <c r="D16" s="241"/>
      <c r="E16" s="241"/>
      <c r="F16" s="241"/>
      <c r="G16" s="241"/>
      <c r="H16" s="242"/>
    </row>
    <row r="17" spans="1:8" ht="12.75" customHeight="1">
      <c r="A17" s="243">
        <v>280005</v>
      </c>
      <c r="B17" s="243" t="s">
        <v>210</v>
      </c>
      <c r="C17" s="241"/>
      <c r="D17" s="241"/>
      <c r="E17" s="241"/>
      <c r="F17" s="241"/>
      <c r="G17" s="241"/>
      <c r="H17" s="242"/>
    </row>
    <row r="18" spans="1:8" ht="12.75" customHeight="1">
      <c r="A18" s="243">
        <v>280006</v>
      </c>
      <c r="B18" s="243" t="s">
        <v>211</v>
      </c>
      <c r="C18" s="241"/>
      <c r="D18" s="241"/>
      <c r="E18" s="241"/>
      <c r="F18" s="241"/>
      <c r="G18" s="241"/>
      <c r="H18" s="242"/>
    </row>
    <row r="19" spans="1:8" ht="12.75">
      <c r="A19" s="243">
        <v>280007</v>
      </c>
      <c r="B19" s="243" t="s">
        <v>212</v>
      </c>
      <c r="C19" s="196"/>
      <c r="D19" s="196"/>
      <c r="E19" s="238"/>
      <c r="F19" s="238"/>
      <c r="G19" s="196"/>
      <c r="H19" s="238"/>
    </row>
    <row r="20" spans="1:8" ht="12.75">
      <c r="A20" s="243">
        <v>280008</v>
      </c>
      <c r="B20" s="243" t="s">
        <v>213</v>
      </c>
      <c r="C20" s="196"/>
      <c r="D20" s="196"/>
      <c r="E20" s="238"/>
      <c r="F20" s="238"/>
      <c r="G20" s="196"/>
      <c r="H20" s="238"/>
    </row>
    <row r="21" spans="1:8" ht="27" customHeight="1">
      <c r="A21" s="236"/>
      <c r="B21" s="237"/>
      <c r="C21" s="196"/>
      <c r="D21" s="196"/>
      <c r="E21" s="238"/>
      <c r="F21" s="238"/>
      <c r="G21" s="196"/>
      <c r="H21" s="238"/>
    </row>
    <row r="22" spans="1:8" ht="10.5" customHeight="1">
      <c r="A22" s="239" t="s">
        <v>137</v>
      </c>
      <c r="B22" s="240"/>
      <c r="C22" s="238"/>
      <c r="D22" s="238"/>
      <c r="E22" s="238"/>
      <c r="F22" s="238"/>
      <c r="G22" s="196"/>
      <c r="H22" s="238"/>
    </row>
    <row r="23" spans="1:8" ht="12.75">
      <c r="A23" s="239" t="s">
        <v>214</v>
      </c>
      <c r="B23" s="240"/>
      <c r="C23" s="238"/>
      <c r="D23" s="238"/>
      <c r="E23" s="238"/>
      <c r="F23" s="238"/>
      <c r="G23" s="196"/>
      <c r="H23" s="238"/>
    </row>
    <row r="24" spans="1:8" s="245" customFormat="1" ht="33.75" customHeight="1">
      <c r="A24" s="244" t="s">
        <v>215</v>
      </c>
      <c r="B24" s="244"/>
      <c r="C24" s="244"/>
      <c r="D24" s="244"/>
      <c r="E24" s="244"/>
      <c r="F24" s="244"/>
      <c r="G24" s="244"/>
      <c r="H24" s="244"/>
    </row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</sheetData>
  <sheetProtection selectLockedCells="1" selectUnlockedCells="1"/>
  <mergeCells count="6">
    <mergeCell ref="A7:A8"/>
    <mergeCell ref="B7:B8"/>
    <mergeCell ref="C7:D7"/>
    <mergeCell ref="E7:F7"/>
    <mergeCell ref="G7:H7"/>
    <mergeCell ref="A24:H2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Q4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7.140625" style="193" customWidth="1"/>
    <col min="2" max="2" width="33.28125" style="193" customWidth="1"/>
    <col min="3" max="3" width="11.421875" style="193" customWidth="1"/>
    <col min="4" max="4" width="9.7109375" style="193" customWidth="1"/>
    <col min="5" max="5" width="14.8515625" style="193" customWidth="1"/>
    <col min="6" max="6" width="10.7109375" style="193" customWidth="1"/>
    <col min="7" max="7" width="9.57421875" style="193" customWidth="1"/>
    <col min="8" max="8" width="10.57421875" style="193" customWidth="1"/>
    <col min="9" max="10" width="9.8515625" style="193" customWidth="1"/>
    <col min="11" max="11" width="10.140625" style="193" customWidth="1"/>
    <col min="12" max="12" width="9.421875" style="193" customWidth="1"/>
    <col min="13" max="13" width="10.28125" style="193" customWidth="1"/>
    <col min="14" max="16" width="9.8515625" style="193" customWidth="1"/>
    <col min="17" max="17" width="9.28125" style="193" customWidth="1"/>
    <col min="18" max="16384" width="8.7109375" style="0" customWidth="1"/>
  </cols>
  <sheetData>
    <row r="1" spans="1:6" ht="12.75">
      <c r="A1" s="246"/>
      <c r="B1" s="247" t="s">
        <v>52</v>
      </c>
      <c r="C1" s="248">
        <f>'Kadar.ode.'!C1</f>
        <v>0</v>
      </c>
      <c r="D1" s="249"/>
      <c r="E1" s="249"/>
      <c r="F1" s="250"/>
    </row>
    <row r="2" spans="1:6" ht="12.75">
      <c r="A2" s="246"/>
      <c r="B2" s="247" t="s">
        <v>54</v>
      </c>
      <c r="C2" s="248">
        <f>'Kadar.ode.'!C2</f>
        <v>0</v>
      </c>
      <c r="D2" s="249"/>
      <c r="E2" s="249"/>
      <c r="F2" s="250"/>
    </row>
    <row r="3" spans="1:6" ht="12.75">
      <c r="A3" s="246"/>
      <c r="B3" s="247" t="s">
        <v>56</v>
      </c>
      <c r="C3" s="251">
        <f>'Kadar.ode.'!C3</f>
        <v>0</v>
      </c>
      <c r="D3" s="249"/>
      <c r="E3" s="249"/>
      <c r="F3" s="250"/>
    </row>
    <row r="4" spans="1:6" ht="12.75">
      <c r="A4" s="246"/>
      <c r="B4" s="247" t="s">
        <v>216</v>
      </c>
      <c r="C4" s="252" t="s">
        <v>29</v>
      </c>
      <c r="D4" s="253"/>
      <c r="E4" s="253"/>
      <c r="F4" s="254"/>
    </row>
    <row r="5" spans="1:6" ht="12.75">
      <c r="A5" s="246"/>
      <c r="B5" s="247" t="s">
        <v>204</v>
      </c>
      <c r="C5" s="252"/>
      <c r="D5" s="253"/>
      <c r="E5" s="253"/>
      <c r="F5" s="254"/>
    </row>
    <row r="8" spans="15:17" ht="12.75">
      <c r="O8" s="192"/>
      <c r="Q8" s="255"/>
    </row>
    <row r="9" spans="1:16" ht="23.25" customHeight="1">
      <c r="A9" s="256" t="s">
        <v>217</v>
      </c>
      <c r="B9" s="257" t="s">
        <v>92</v>
      </c>
      <c r="C9" s="257" t="s">
        <v>182</v>
      </c>
      <c r="D9" s="257" t="s">
        <v>218</v>
      </c>
      <c r="E9" s="257" t="s">
        <v>219</v>
      </c>
      <c r="F9" s="257"/>
      <c r="G9" s="257" t="s">
        <v>220</v>
      </c>
      <c r="H9" s="257"/>
      <c r="I9" s="257" t="s">
        <v>221</v>
      </c>
      <c r="J9" s="257"/>
      <c r="K9" s="257" t="s">
        <v>222</v>
      </c>
      <c r="L9" s="257"/>
      <c r="M9" s="257" t="s">
        <v>223</v>
      </c>
      <c r="N9" s="257"/>
      <c r="O9" s="257" t="s">
        <v>224</v>
      </c>
      <c r="P9" s="257"/>
    </row>
    <row r="10" spans="1:16" ht="12.75">
      <c r="A10" s="256"/>
      <c r="B10" s="257"/>
      <c r="C10" s="257"/>
      <c r="D10" s="257"/>
      <c r="E10" s="257" t="s">
        <v>173</v>
      </c>
      <c r="F10" s="257" t="s">
        <v>174</v>
      </c>
      <c r="G10" s="257" t="s">
        <v>173</v>
      </c>
      <c r="H10" s="257" t="s">
        <v>174</v>
      </c>
      <c r="I10" s="257" t="s">
        <v>173</v>
      </c>
      <c r="J10" s="257" t="s">
        <v>174</v>
      </c>
      <c r="K10" s="257" t="s">
        <v>173</v>
      </c>
      <c r="L10" s="257" t="s">
        <v>174</v>
      </c>
      <c r="M10" s="257" t="s">
        <v>173</v>
      </c>
      <c r="N10" s="257" t="s">
        <v>174</v>
      </c>
      <c r="O10" s="257" t="s">
        <v>173</v>
      </c>
      <c r="P10" s="257" t="s">
        <v>174</v>
      </c>
    </row>
    <row r="11" spans="1:16" ht="12.75">
      <c r="A11" s="256">
        <v>1</v>
      </c>
      <c r="B11" s="258" t="s">
        <v>225</v>
      </c>
      <c r="C11" s="256"/>
      <c r="D11" s="259"/>
      <c r="E11" s="259"/>
      <c r="F11" s="259"/>
      <c r="G11" s="259"/>
      <c r="H11" s="259"/>
      <c r="I11" s="260"/>
      <c r="J11" s="260"/>
      <c r="K11" s="260"/>
      <c r="L11" s="260"/>
      <c r="M11" s="260"/>
      <c r="N11" s="260"/>
      <c r="O11" s="260"/>
      <c r="P11" s="260"/>
    </row>
    <row r="12" spans="1:16" ht="12.75">
      <c r="A12" s="256">
        <v>2</v>
      </c>
      <c r="B12" s="258" t="s">
        <v>226</v>
      </c>
      <c r="C12" s="256"/>
      <c r="D12" s="259"/>
      <c r="E12" s="259"/>
      <c r="F12" s="259"/>
      <c r="G12" s="259"/>
      <c r="H12" s="259"/>
      <c r="I12" s="260"/>
      <c r="J12" s="260"/>
      <c r="K12" s="260"/>
      <c r="L12" s="260"/>
      <c r="M12" s="260"/>
      <c r="N12" s="260"/>
      <c r="O12" s="260"/>
      <c r="P12" s="260"/>
    </row>
    <row r="13" spans="1:16" ht="12.75">
      <c r="A13" s="259">
        <v>3</v>
      </c>
      <c r="B13" s="258" t="s">
        <v>227</v>
      </c>
      <c r="C13" s="256"/>
      <c r="D13" s="259"/>
      <c r="E13" s="259"/>
      <c r="F13" s="259"/>
      <c r="G13" s="259"/>
      <c r="H13" s="259"/>
      <c r="I13" s="260"/>
      <c r="J13" s="260"/>
      <c r="K13" s="260"/>
      <c r="L13" s="260"/>
      <c r="M13" s="260"/>
      <c r="N13" s="260"/>
      <c r="O13" s="260"/>
      <c r="P13" s="260"/>
    </row>
    <row r="14" spans="1:16" ht="12.75">
      <c r="A14" s="256">
        <v>4</v>
      </c>
      <c r="B14" s="258"/>
      <c r="C14" s="256"/>
      <c r="D14" s="259"/>
      <c r="E14" s="259"/>
      <c r="F14" s="259"/>
      <c r="G14" s="259"/>
      <c r="H14" s="259"/>
      <c r="I14" s="260"/>
      <c r="J14" s="260"/>
      <c r="K14" s="260"/>
      <c r="L14" s="260"/>
      <c r="M14" s="260"/>
      <c r="N14" s="260"/>
      <c r="O14" s="260"/>
      <c r="P14" s="260"/>
    </row>
    <row r="15" spans="1:16" ht="12.75">
      <c r="A15" s="256">
        <v>5</v>
      </c>
      <c r="B15" s="258"/>
      <c r="C15" s="256"/>
      <c r="D15" s="259"/>
      <c r="E15" s="259"/>
      <c r="F15" s="259"/>
      <c r="G15" s="259"/>
      <c r="H15" s="259"/>
      <c r="I15" s="260"/>
      <c r="J15" s="260"/>
      <c r="K15" s="260"/>
      <c r="L15" s="260"/>
      <c r="M15" s="260"/>
      <c r="N15" s="260"/>
      <c r="O15" s="260"/>
      <c r="P15" s="260"/>
    </row>
    <row r="16" spans="1:16" ht="12.75">
      <c r="A16" s="256">
        <v>6</v>
      </c>
      <c r="B16" s="258"/>
      <c r="C16" s="256"/>
      <c r="D16" s="259"/>
      <c r="E16" s="259"/>
      <c r="F16" s="259"/>
      <c r="G16" s="259"/>
      <c r="H16" s="259"/>
      <c r="I16" s="260"/>
      <c r="J16" s="260"/>
      <c r="K16" s="260"/>
      <c r="L16" s="260"/>
      <c r="M16" s="260"/>
      <c r="N16" s="260"/>
      <c r="O16" s="260"/>
      <c r="P16" s="260"/>
    </row>
    <row r="17" spans="1:16" ht="12.75">
      <c r="A17" s="256">
        <v>7</v>
      </c>
      <c r="B17" s="258"/>
      <c r="C17" s="261"/>
      <c r="D17" s="259"/>
      <c r="E17" s="259"/>
      <c r="F17" s="259"/>
      <c r="G17" s="259"/>
      <c r="H17" s="259"/>
      <c r="I17" s="260"/>
      <c r="J17" s="260"/>
      <c r="K17" s="260"/>
      <c r="L17" s="260"/>
      <c r="M17" s="260"/>
      <c r="N17" s="260"/>
      <c r="O17" s="260"/>
      <c r="P17" s="260"/>
    </row>
    <row r="18" spans="1:16" ht="12.75">
      <c r="A18" s="256">
        <v>8</v>
      </c>
      <c r="B18" s="258"/>
      <c r="C18" s="261"/>
      <c r="D18" s="259"/>
      <c r="E18" s="259"/>
      <c r="F18" s="259"/>
      <c r="G18" s="259"/>
      <c r="H18" s="259"/>
      <c r="I18" s="260"/>
      <c r="J18" s="260"/>
      <c r="K18" s="260"/>
      <c r="L18" s="260"/>
      <c r="M18" s="260"/>
      <c r="N18" s="260"/>
      <c r="O18" s="260"/>
      <c r="P18" s="260"/>
    </row>
    <row r="19" spans="1:16" ht="12.75">
      <c r="A19" s="256">
        <v>9</v>
      </c>
      <c r="B19" s="258"/>
      <c r="C19" s="261"/>
      <c r="D19" s="259"/>
      <c r="E19" s="259"/>
      <c r="F19" s="259"/>
      <c r="G19" s="259"/>
      <c r="H19" s="259"/>
      <c r="I19" s="260"/>
      <c r="J19" s="260"/>
      <c r="K19" s="260"/>
      <c r="L19" s="260"/>
      <c r="M19" s="260"/>
      <c r="N19" s="260"/>
      <c r="O19" s="260"/>
      <c r="P19" s="260"/>
    </row>
    <row r="20" spans="1:16" ht="12.75">
      <c r="A20" s="256">
        <v>10</v>
      </c>
      <c r="B20" s="258"/>
      <c r="C20" s="258"/>
      <c r="D20" s="262"/>
      <c r="E20" s="262"/>
      <c r="F20" s="262"/>
      <c r="G20" s="262"/>
      <c r="H20" s="262"/>
      <c r="I20" s="263"/>
      <c r="J20" s="263"/>
      <c r="K20" s="263"/>
      <c r="L20" s="263"/>
      <c r="M20" s="263"/>
      <c r="N20" s="263"/>
      <c r="O20" s="263"/>
      <c r="P20" s="263"/>
    </row>
    <row r="21" spans="1:16" ht="12.75">
      <c r="A21" s="258" t="s">
        <v>69</v>
      </c>
      <c r="B21" s="258"/>
      <c r="C21" s="256">
        <f>SUM(C11:C20)</f>
        <v>0</v>
      </c>
      <c r="D21" s="256">
        <f>SUM(D11:D20)</f>
        <v>0</v>
      </c>
      <c r="E21" s="256">
        <f>SUM(E11:E20)</f>
        <v>0</v>
      </c>
      <c r="F21" s="256">
        <f>SUM(F11:F20)</f>
        <v>0</v>
      </c>
      <c r="G21" s="256">
        <f>SUM(G11:G20)</f>
        <v>0</v>
      </c>
      <c r="H21" s="256">
        <f>SUM(H11:H20)</f>
        <v>0</v>
      </c>
      <c r="I21" s="256">
        <f>SUM(I11:I20)</f>
        <v>0</v>
      </c>
      <c r="J21" s="256">
        <f>SUM(J11:J20)</f>
        <v>0</v>
      </c>
      <c r="K21" s="256">
        <f>SUM(K11:K20)</f>
        <v>0</v>
      </c>
      <c r="L21" s="256">
        <f>SUM(L11:L20)</f>
        <v>0</v>
      </c>
      <c r="M21" s="256">
        <f>SUM(M11:M20)</f>
        <v>0</v>
      </c>
      <c r="N21" s="256">
        <f>SUM(N11:N20)</f>
        <v>0</v>
      </c>
      <c r="O21" s="256">
        <f>SUM(O11:O20)</f>
        <v>0</v>
      </c>
      <c r="P21" s="256">
        <f>SUM(P11:P20)</f>
        <v>0</v>
      </c>
    </row>
    <row r="22" spans="1:16" ht="12.75">
      <c r="A22" s="204"/>
      <c r="B22" s="264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</row>
    <row r="23" spans="1:17" s="266" customFormat="1" ht="12.75">
      <c r="A23" s="193"/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193"/>
      <c r="N23" s="193"/>
      <c r="O23" s="193"/>
      <c r="P23" s="193"/>
      <c r="Q23" s="193"/>
    </row>
    <row r="24" spans="1:17" ht="12.75">
      <c r="A24" s="267"/>
      <c r="B24" s="267"/>
      <c r="C24" s="267"/>
      <c r="D24" s="267"/>
      <c r="E24" s="267"/>
      <c r="F24" s="267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</row>
    <row r="25" spans="1:6" ht="12.75">
      <c r="A25" s="267"/>
      <c r="B25" s="267"/>
      <c r="C25" s="267"/>
      <c r="D25" s="267"/>
      <c r="E25" s="267"/>
      <c r="F25" s="267"/>
    </row>
    <row r="32" ht="12.75">
      <c r="I32" s="268"/>
    </row>
    <row r="44" ht="12.75">
      <c r="N44" s="268"/>
    </row>
  </sheetData>
  <sheetProtection selectLockedCells="1" selectUnlockedCells="1"/>
  <mergeCells count="11">
    <mergeCell ref="A9:A10"/>
    <mergeCell ref="B9:B10"/>
    <mergeCell ref="C9:C10"/>
    <mergeCell ref="D9:D10"/>
    <mergeCell ref="E9:F9"/>
    <mergeCell ref="G9:H9"/>
    <mergeCell ref="I9:J9"/>
    <mergeCell ref="K9:L9"/>
    <mergeCell ref="M9:N9"/>
    <mergeCell ref="O9:P9"/>
    <mergeCell ref="A24:F25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734"/>
  <sheetViews>
    <sheetView zoomScaleSheetLayoutView="100" workbookViewId="0" topLeftCell="A6">
      <selection activeCell="O603" sqref="O603"/>
    </sheetView>
  </sheetViews>
  <sheetFormatPr defaultColWidth="9.140625" defaultRowHeight="12.75"/>
  <cols>
    <col min="1" max="1" width="7.7109375" style="0" customWidth="1"/>
    <col min="2" max="2" width="82.28125" style="0" customWidth="1"/>
    <col min="3" max="3" width="11.421875" style="0" customWidth="1"/>
    <col min="4" max="4" width="10.57421875" style="0" customWidth="1"/>
    <col min="5" max="5" width="6.7109375" style="0" customWidth="1"/>
    <col min="6" max="7" width="9.140625" style="0" customWidth="1"/>
    <col min="8" max="16384" width="8.7109375" style="0" customWidth="1"/>
  </cols>
  <sheetData>
    <row r="1" spans="1:7" ht="12.75">
      <c r="A1" s="246"/>
      <c r="B1" s="247" t="s">
        <v>52</v>
      </c>
      <c r="C1" s="248">
        <f>'Kadar.ode.'!C1</f>
        <v>0</v>
      </c>
      <c r="D1" s="249"/>
      <c r="E1" s="249"/>
      <c r="F1" s="250"/>
      <c r="G1" s="269"/>
    </row>
    <row r="2" spans="1:7" ht="12.75">
      <c r="A2" s="246"/>
      <c r="B2" s="247" t="s">
        <v>54</v>
      </c>
      <c r="C2" s="248">
        <f>'Kadar.ode.'!C2</f>
        <v>0</v>
      </c>
      <c r="D2" s="249"/>
      <c r="E2" s="249"/>
      <c r="F2" s="250"/>
      <c r="G2" s="269"/>
    </row>
    <row r="3" spans="1:7" ht="12.75">
      <c r="A3" s="246"/>
      <c r="B3" s="247" t="s">
        <v>56</v>
      </c>
      <c r="C3" s="251">
        <f>'Kadar.ode.'!C3</f>
        <v>0</v>
      </c>
      <c r="D3" s="249"/>
      <c r="E3" s="249"/>
      <c r="F3" s="250"/>
      <c r="G3" s="269"/>
    </row>
    <row r="4" spans="1:7" ht="12.75">
      <c r="A4" s="246"/>
      <c r="B4" s="247" t="s">
        <v>228</v>
      </c>
      <c r="C4" s="252" t="s">
        <v>31</v>
      </c>
      <c r="D4" s="253"/>
      <c r="E4" s="253"/>
      <c r="F4" s="254"/>
      <c r="G4" s="269"/>
    </row>
    <row r="5" spans="1:7" ht="12.75">
      <c r="A5" s="246"/>
      <c r="B5" s="247" t="s">
        <v>204</v>
      </c>
      <c r="C5" s="252"/>
      <c r="D5" s="253"/>
      <c r="E5" s="253"/>
      <c r="F5" s="254"/>
      <c r="G5" s="269"/>
    </row>
    <row r="6" spans="1:7" ht="12.75">
      <c r="A6" s="270"/>
      <c r="B6" s="270"/>
      <c r="C6" s="270"/>
      <c r="D6" s="270"/>
      <c r="E6" s="270"/>
      <c r="F6" s="233"/>
      <c r="G6" s="233"/>
    </row>
    <row r="7" spans="1:7" ht="12.75">
      <c r="A7" s="271" t="s">
        <v>229</v>
      </c>
      <c r="B7" s="272" t="s">
        <v>230</v>
      </c>
      <c r="C7" s="195" t="s">
        <v>173</v>
      </c>
      <c r="D7" s="195" t="s">
        <v>174</v>
      </c>
      <c r="E7" s="273"/>
      <c r="F7" s="274"/>
      <c r="G7" s="144"/>
    </row>
    <row r="8" spans="1:7" ht="12.75">
      <c r="A8" s="271"/>
      <c r="B8" s="275" t="s">
        <v>231</v>
      </c>
      <c r="C8" s="276">
        <f>SUM(C9:C734)</f>
        <v>0</v>
      </c>
      <c r="D8" s="276">
        <f>SUM(D9:D734)</f>
        <v>0</v>
      </c>
      <c r="E8" s="273"/>
      <c r="F8" s="274"/>
      <c r="G8" s="144"/>
    </row>
    <row r="9" spans="1:4" ht="12.75">
      <c r="A9" s="277">
        <v>0</v>
      </c>
      <c r="B9" s="275" t="s">
        <v>232</v>
      </c>
      <c r="C9" s="276"/>
      <c r="D9" s="276"/>
    </row>
    <row r="10" spans="1:4" ht="12.75">
      <c r="A10" s="278" t="s">
        <v>233</v>
      </c>
      <c r="B10" s="279" t="s">
        <v>234</v>
      </c>
      <c r="C10" s="280"/>
      <c r="D10" s="280"/>
    </row>
    <row r="11" spans="1:4" ht="12.75">
      <c r="A11" s="278" t="s">
        <v>235</v>
      </c>
      <c r="B11" s="279" t="s">
        <v>236</v>
      </c>
      <c r="C11" s="280"/>
      <c r="D11" s="280"/>
    </row>
    <row r="12" spans="1:4" ht="12.75">
      <c r="A12" s="278" t="s">
        <v>237</v>
      </c>
      <c r="B12" s="279" t="s">
        <v>238</v>
      </c>
      <c r="C12" s="280"/>
      <c r="D12" s="280"/>
    </row>
    <row r="13" spans="1:4" ht="12.75">
      <c r="A13" s="278" t="s">
        <v>239</v>
      </c>
      <c r="B13" s="279" t="s">
        <v>240</v>
      </c>
      <c r="C13" s="280"/>
      <c r="D13" s="280"/>
    </row>
    <row r="14" spans="1:4" ht="12.75">
      <c r="A14" s="278" t="s">
        <v>241</v>
      </c>
      <c r="B14" s="279" t="s">
        <v>242</v>
      </c>
      <c r="C14" s="280"/>
      <c r="D14" s="280"/>
    </row>
    <row r="15" spans="1:4" ht="12.75">
      <c r="A15" s="278" t="s">
        <v>243</v>
      </c>
      <c r="B15" s="279" t="s">
        <v>244</v>
      </c>
      <c r="C15" s="280"/>
      <c r="D15" s="280"/>
    </row>
    <row r="16" spans="1:4" ht="12.75">
      <c r="A16" s="278" t="s">
        <v>245</v>
      </c>
      <c r="B16" s="279" t="s">
        <v>246</v>
      </c>
      <c r="C16" s="280"/>
      <c r="D16" s="280"/>
    </row>
    <row r="17" spans="1:4" ht="12.75">
      <c r="A17" s="278" t="s">
        <v>247</v>
      </c>
      <c r="B17" s="281" t="s">
        <v>248</v>
      </c>
      <c r="C17" s="280"/>
      <c r="D17" s="280"/>
    </row>
    <row r="18" spans="1:4" ht="12.75">
      <c r="A18" s="278" t="s">
        <v>249</v>
      </c>
      <c r="B18" s="281" t="s">
        <v>250</v>
      </c>
      <c r="C18" s="280"/>
      <c r="D18" s="280"/>
    </row>
    <row r="19" spans="1:4" ht="12.75">
      <c r="A19" s="278" t="s">
        <v>251</v>
      </c>
      <c r="B19" s="281" t="s">
        <v>252</v>
      </c>
      <c r="C19" s="280"/>
      <c r="D19" s="280"/>
    </row>
    <row r="20" spans="1:4" ht="12.75">
      <c r="A20" s="278" t="s">
        <v>253</v>
      </c>
      <c r="B20" s="281" t="s">
        <v>254</v>
      </c>
      <c r="C20" s="280"/>
      <c r="D20" s="280"/>
    </row>
    <row r="21" spans="1:4" ht="12.75">
      <c r="A21" s="278" t="s">
        <v>255</v>
      </c>
      <c r="B21" s="281" t="s">
        <v>256</v>
      </c>
      <c r="C21" s="280"/>
      <c r="D21" s="280"/>
    </row>
    <row r="22" spans="1:4" ht="12.75">
      <c r="A22" s="278" t="s">
        <v>257</v>
      </c>
      <c r="B22" s="281" t="s">
        <v>258</v>
      </c>
      <c r="C22" s="280"/>
      <c r="D22" s="280"/>
    </row>
    <row r="23" spans="1:4" ht="12.75">
      <c r="A23" s="278" t="s">
        <v>259</v>
      </c>
      <c r="B23" s="281" t="s">
        <v>260</v>
      </c>
      <c r="C23" s="280"/>
      <c r="D23" s="280"/>
    </row>
    <row r="24" spans="1:4" ht="12.75">
      <c r="A24" s="278" t="s">
        <v>261</v>
      </c>
      <c r="B24" s="281" t="s">
        <v>262</v>
      </c>
      <c r="C24" s="280"/>
      <c r="D24" s="280"/>
    </row>
    <row r="25" spans="1:4" ht="12.75">
      <c r="A25" s="278" t="s">
        <v>263</v>
      </c>
      <c r="B25" s="281" t="s">
        <v>264</v>
      </c>
      <c r="C25" s="280"/>
      <c r="D25" s="280"/>
    </row>
    <row r="26" spans="1:4" ht="12.75">
      <c r="A26" s="278" t="s">
        <v>265</v>
      </c>
      <c r="B26" s="281" t="s">
        <v>266</v>
      </c>
      <c r="C26" s="280"/>
      <c r="D26" s="280"/>
    </row>
    <row r="27" spans="1:4" ht="12.75">
      <c r="A27" s="277">
        <v>1</v>
      </c>
      <c r="B27" s="282" t="s">
        <v>267</v>
      </c>
      <c r="C27" s="276"/>
      <c r="D27" s="276"/>
    </row>
    <row r="28" spans="1:4" ht="12.75">
      <c r="A28" s="278" t="s">
        <v>268</v>
      </c>
      <c r="B28" s="281" t="s">
        <v>269</v>
      </c>
      <c r="C28" s="280"/>
      <c r="D28" s="280"/>
    </row>
    <row r="29" spans="1:4" ht="12.75">
      <c r="A29" s="278" t="s">
        <v>270</v>
      </c>
      <c r="B29" s="281" t="s">
        <v>271</v>
      </c>
      <c r="C29" s="280"/>
      <c r="D29" s="280"/>
    </row>
    <row r="30" spans="1:4" ht="12.75">
      <c r="A30" s="278" t="s">
        <v>272</v>
      </c>
      <c r="B30" s="279" t="s">
        <v>273</v>
      </c>
      <c r="C30" s="280"/>
      <c r="D30" s="280"/>
    </row>
    <row r="31" spans="1:4" ht="12.75">
      <c r="A31" s="278" t="s">
        <v>274</v>
      </c>
      <c r="B31" s="279" t="s">
        <v>275</v>
      </c>
      <c r="C31" s="280"/>
      <c r="D31" s="280"/>
    </row>
    <row r="32" spans="1:4" ht="12.75">
      <c r="A32" s="278" t="s">
        <v>276</v>
      </c>
      <c r="B32" s="279" t="s">
        <v>277</v>
      </c>
      <c r="C32" s="280"/>
      <c r="D32" s="280"/>
    </row>
    <row r="33" spans="1:4" ht="12.75">
      <c r="A33" s="278" t="s">
        <v>278</v>
      </c>
      <c r="B33" s="279" t="s">
        <v>279</v>
      </c>
      <c r="C33" s="280"/>
      <c r="D33" s="280"/>
    </row>
    <row r="34" spans="1:4" ht="12.75">
      <c r="A34" s="278" t="s">
        <v>280</v>
      </c>
      <c r="B34" s="279" t="s">
        <v>281</v>
      </c>
      <c r="C34" s="280"/>
      <c r="D34" s="280"/>
    </row>
    <row r="35" spans="1:4" ht="12.75">
      <c r="A35" s="278" t="s">
        <v>282</v>
      </c>
      <c r="B35" s="279" t="s">
        <v>283</v>
      </c>
      <c r="C35" s="280"/>
      <c r="D35" s="280"/>
    </row>
    <row r="36" spans="1:4" ht="12.75">
      <c r="A36" s="278" t="s">
        <v>284</v>
      </c>
      <c r="B36" s="279" t="s">
        <v>285</v>
      </c>
      <c r="C36" s="280"/>
      <c r="D36" s="280"/>
    </row>
    <row r="37" spans="1:4" ht="12.75">
      <c r="A37" s="278" t="s">
        <v>286</v>
      </c>
      <c r="B37" s="279" t="s">
        <v>287</v>
      </c>
      <c r="C37" s="280"/>
      <c r="D37" s="280"/>
    </row>
    <row r="38" spans="1:4" ht="12.75">
      <c r="A38" s="278" t="s">
        <v>288</v>
      </c>
      <c r="B38" s="283" t="s">
        <v>289</v>
      </c>
      <c r="C38" s="280"/>
      <c r="D38" s="280"/>
    </row>
    <row r="39" spans="1:4" ht="12.75">
      <c r="A39" s="278" t="s">
        <v>290</v>
      </c>
      <c r="B39" s="283" t="s">
        <v>291</v>
      </c>
      <c r="C39" s="280"/>
      <c r="D39" s="280"/>
    </row>
    <row r="40" spans="1:4" ht="12.75">
      <c r="A40" s="278" t="s">
        <v>292</v>
      </c>
      <c r="B40" s="283" t="s">
        <v>293</v>
      </c>
      <c r="C40" s="280"/>
      <c r="D40" s="280"/>
    </row>
    <row r="41" spans="1:4" ht="12.75">
      <c r="A41" s="278" t="s">
        <v>294</v>
      </c>
      <c r="B41" s="283" t="s">
        <v>295</v>
      </c>
      <c r="C41" s="280"/>
      <c r="D41" s="280"/>
    </row>
    <row r="42" spans="1:4" ht="12.75">
      <c r="A42" s="278" t="s">
        <v>296</v>
      </c>
      <c r="B42" s="279" t="s">
        <v>297</v>
      </c>
      <c r="C42" s="280"/>
      <c r="D42" s="280"/>
    </row>
    <row r="43" spans="1:4" ht="12.75">
      <c r="A43" s="278" t="s">
        <v>298</v>
      </c>
      <c r="B43" s="281" t="s">
        <v>299</v>
      </c>
      <c r="C43" s="280"/>
      <c r="D43" s="280"/>
    </row>
    <row r="44" spans="1:4" ht="12.75">
      <c r="A44" s="278" t="s">
        <v>300</v>
      </c>
      <c r="B44" s="281" t="s">
        <v>301</v>
      </c>
      <c r="C44" s="280"/>
      <c r="D44" s="280"/>
    </row>
    <row r="45" spans="1:4" ht="12.75">
      <c r="A45" s="278" t="s">
        <v>302</v>
      </c>
      <c r="B45" s="281" t="s">
        <v>303</v>
      </c>
      <c r="C45" s="280"/>
      <c r="D45" s="280"/>
    </row>
    <row r="46" spans="1:4" ht="12.75">
      <c r="A46" s="278" t="s">
        <v>304</v>
      </c>
      <c r="B46" s="279" t="s">
        <v>305</v>
      </c>
      <c r="C46" s="280"/>
      <c r="D46" s="280"/>
    </row>
    <row r="47" spans="1:4" ht="12.75">
      <c r="A47" s="278" t="s">
        <v>306</v>
      </c>
      <c r="B47" s="279" t="s">
        <v>307</v>
      </c>
      <c r="C47" s="280"/>
      <c r="D47" s="280"/>
    </row>
    <row r="48" spans="1:4" ht="12.75">
      <c r="A48" s="278" t="s">
        <v>308</v>
      </c>
      <c r="B48" s="283" t="s">
        <v>309</v>
      </c>
      <c r="C48" s="280"/>
      <c r="D48" s="280"/>
    </row>
    <row r="49" spans="1:4" ht="12.75">
      <c r="A49" s="278" t="s">
        <v>310</v>
      </c>
      <c r="B49" s="283" t="s">
        <v>311</v>
      </c>
      <c r="C49" s="280"/>
      <c r="D49" s="280"/>
    </row>
    <row r="50" spans="1:4" ht="12.75">
      <c r="A50" s="278" t="s">
        <v>312</v>
      </c>
      <c r="B50" s="279" t="s">
        <v>313</v>
      </c>
      <c r="C50" s="280"/>
      <c r="D50" s="280"/>
    </row>
    <row r="51" spans="1:4" ht="12.75">
      <c r="A51" s="278" t="s">
        <v>314</v>
      </c>
      <c r="B51" s="279" t="s">
        <v>315</v>
      </c>
      <c r="C51" s="280"/>
      <c r="D51" s="280"/>
    </row>
    <row r="52" spans="1:4" ht="12.75">
      <c r="A52" s="278" t="s">
        <v>316</v>
      </c>
      <c r="B52" s="279" t="s">
        <v>317</v>
      </c>
      <c r="C52" s="280"/>
      <c r="D52" s="280"/>
    </row>
    <row r="53" spans="1:4" ht="12.75">
      <c r="A53" s="278" t="s">
        <v>318</v>
      </c>
      <c r="B53" s="279" t="s">
        <v>319</v>
      </c>
      <c r="C53" s="280"/>
      <c r="D53" s="280"/>
    </row>
    <row r="54" spans="1:4" ht="12.75">
      <c r="A54" s="278" t="s">
        <v>320</v>
      </c>
      <c r="B54" s="279" t="s">
        <v>321</v>
      </c>
      <c r="C54" s="280"/>
      <c r="D54" s="280"/>
    </row>
    <row r="55" spans="1:4" ht="12.75">
      <c r="A55" s="278" t="s">
        <v>322</v>
      </c>
      <c r="B55" s="279" t="s">
        <v>323</v>
      </c>
      <c r="C55" s="280"/>
      <c r="D55" s="280"/>
    </row>
    <row r="56" spans="1:4" ht="12.75">
      <c r="A56" s="278" t="s">
        <v>324</v>
      </c>
      <c r="B56" s="279" t="s">
        <v>325</v>
      </c>
      <c r="C56" s="280"/>
      <c r="D56" s="280"/>
    </row>
    <row r="57" spans="1:4" ht="12.75">
      <c r="A57" s="278" t="s">
        <v>326</v>
      </c>
      <c r="B57" s="283" t="s">
        <v>327</v>
      </c>
      <c r="C57" s="280"/>
      <c r="D57" s="280"/>
    </row>
    <row r="58" spans="1:4" ht="12.75">
      <c r="A58" s="278" t="s">
        <v>328</v>
      </c>
      <c r="B58" s="283" t="s">
        <v>329</v>
      </c>
      <c r="C58" s="280"/>
      <c r="D58" s="280"/>
    </row>
    <row r="59" spans="1:4" ht="12.75">
      <c r="A59" s="278" t="s">
        <v>330</v>
      </c>
      <c r="B59" s="283" t="s">
        <v>331</v>
      </c>
      <c r="C59" s="280"/>
      <c r="D59" s="280"/>
    </row>
    <row r="60" spans="1:4" ht="12.75">
      <c r="A60" s="278" t="s">
        <v>332</v>
      </c>
      <c r="B60" s="279" t="s">
        <v>333</v>
      </c>
      <c r="C60" s="280"/>
      <c r="D60" s="280"/>
    </row>
    <row r="61" spans="1:4" ht="12.75">
      <c r="A61" s="278" t="s">
        <v>334</v>
      </c>
      <c r="B61" s="279" t="s">
        <v>335</v>
      </c>
      <c r="C61" s="280"/>
      <c r="D61" s="280"/>
    </row>
    <row r="62" spans="1:4" ht="12.75">
      <c r="A62" s="278" t="s">
        <v>336</v>
      </c>
      <c r="B62" s="279" t="s">
        <v>337</v>
      </c>
      <c r="C62" s="280"/>
      <c r="D62" s="280"/>
    </row>
    <row r="63" spans="1:4" ht="12.75">
      <c r="A63" s="278" t="s">
        <v>338</v>
      </c>
      <c r="B63" s="279" t="s">
        <v>339</v>
      </c>
      <c r="C63" s="280"/>
      <c r="D63" s="280"/>
    </row>
    <row r="64" spans="1:4" ht="12.75">
      <c r="A64" s="284" t="s">
        <v>340</v>
      </c>
      <c r="B64" s="279" t="s">
        <v>341</v>
      </c>
      <c r="C64" s="280"/>
      <c r="D64" s="280"/>
    </row>
    <row r="65" spans="1:4" ht="12.75">
      <c r="A65" s="278" t="s">
        <v>342</v>
      </c>
      <c r="B65" s="279" t="s">
        <v>343</v>
      </c>
      <c r="C65" s="280"/>
      <c r="D65" s="280"/>
    </row>
    <row r="66" spans="1:4" ht="12.75">
      <c r="A66" s="278" t="s">
        <v>344</v>
      </c>
      <c r="B66" s="279" t="s">
        <v>345</v>
      </c>
      <c r="C66" s="280"/>
      <c r="D66" s="280"/>
    </row>
    <row r="67" spans="1:4" ht="12.75">
      <c r="A67" s="278" t="s">
        <v>346</v>
      </c>
      <c r="B67" s="279" t="s">
        <v>347</v>
      </c>
      <c r="C67" s="280"/>
      <c r="D67" s="280"/>
    </row>
    <row r="68" spans="1:4" ht="12.75">
      <c r="A68" s="278" t="s">
        <v>348</v>
      </c>
      <c r="B68" s="279" t="s">
        <v>349</v>
      </c>
      <c r="C68" s="280"/>
      <c r="D68" s="280"/>
    </row>
    <row r="69" spans="1:4" ht="12.75">
      <c r="A69" s="278" t="s">
        <v>350</v>
      </c>
      <c r="B69" s="279" t="s">
        <v>349</v>
      </c>
      <c r="C69" s="280"/>
      <c r="D69" s="280"/>
    </row>
    <row r="70" spans="1:4" ht="12.75">
      <c r="A70" s="278" t="s">
        <v>351</v>
      </c>
      <c r="B70" s="279" t="s">
        <v>352</v>
      </c>
      <c r="C70" s="280"/>
      <c r="D70" s="280"/>
    </row>
    <row r="71" spans="1:4" ht="12.75">
      <c r="A71" s="278" t="s">
        <v>353</v>
      </c>
      <c r="B71" s="279" t="s">
        <v>354</v>
      </c>
      <c r="C71" s="280"/>
      <c r="D71" s="280"/>
    </row>
    <row r="72" spans="1:4" ht="12.75">
      <c r="A72" s="278" t="s">
        <v>355</v>
      </c>
      <c r="B72" s="279" t="s">
        <v>356</v>
      </c>
      <c r="C72" s="280"/>
      <c r="D72" s="280"/>
    </row>
    <row r="73" spans="1:4" ht="12.75">
      <c r="A73" s="278" t="s">
        <v>357</v>
      </c>
      <c r="B73" s="279" t="s">
        <v>358</v>
      </c>
      <c r="C73" s="280"/>
      <c r="D73" s="280"/>
    </row>
    <row r="74" spans="1:4" ht="12.75">
      <c r="A74" s="278" t="s">
        <v>359</v>
      </c>
      <c r="B74" s="279" t="s">
        <v>360</v>
      </c>
      <c r="C74" s="280"/>
      <c r="D74" s="280"/>
    </row>
    <row r="75" spans="1:4" ht="12.75">
      <c r="A75" s="278" t="s">
        <v>361</v>
      </c>
      <c r="B75" s="279" t="s">
        <v>362</v>
      </c>
      <c r="C75" s="280"/>
      <c r="D75" s="280"/>
    </row>
    <row r="76" spans="1:4" ht="12.75">
      <c r="A76" s="278" t="s">
        <v>363</v>
      </c>
      <c r="B76" s="279" t="s">
        <v>364</v>
      </c>
      <c r="C76" s="280"/>
      <c r="D76" s="280"/>
    </row>
    <row r="77" spans="1:4" ht="12.75">
      <c r="A77" s="278" t="s">
        <v>365</v>
      </c>
      <c r="B77" s="279" t="s">
        <v>366</v>
      </c>
      <c r="C77" s="280"/>
      <c r="D77" s="280"/>
    </row>
    <row r="78" spans="1:4" ht="12.75">
      <c r="A78" s="278" t="s">
        <v>367</v>
      </c>
      <c r="B78" s="279" t="s">
        <v>368</v>
      </c>
      <c r="C78" s="280"/>
      <c r="D78" s="280"/>
    </row>
    <row r="79" spans="1:4" ht="12.75">
      <c r="A79" s="278" t="s">
        <v>369</v>
      </c>
      <c r="B79" s="279" t="s">
        <v>370</v>
      </c>
      <c r="C79" s="280"/>
      <c r="D79" s="280"/>
    </row>
    <row r="80" spans="1:4" ht="12.75">
      <c r="A80" s="278" t="s">
        <v>371</v>
      </c>
      <c r="B80" s="279" t="s">
        <v>372</v>
      </c>
      <c r="C80" s="280"/>
      <c r="D80" s="280"/>
    </row>
    <row r="81" spans="1:4" ht="12.75">
      <c r="A81" s="278" t="s">
        <v>373</v>
      </c>
      <c r="B81" s="279" t="s">
        <v>374</v>
      </c>
      <c r="C81" s="280"/>
      <c r="D81" s="280"/>
    </row>
    <row r="82" spans="1:4" ht="12.75">
      <c r="A82" s="278" t="s">
        <v>375</v>
      </c>
      <c r="B82" s="279" t="s">
        <v>376</v>
      </c>
      <c r="C82" s="280"/>
      <c r="D82" s="280"/>
    </row>
    <row r="83" spans="1:4" ht="12.75">
      <c r="A83" s="278" t="s">
        <v>377</v>
      </c>
      <c r="B83" s="279" t="s">
        <v>378</v>
      </c>
      <c r="C83" s="280"/>
      <c r="D83" s="280"/>
    </row>
    <row r="84" spans="1:4" ht="12.75">
      <c r="A84" s="278" t="s">
        <v>379</v>
      </c>
      <c r="B84" s="279" t="s">
        <v>380</v>
      </c>
      <c r="C84" s="280"/>
      <c r="D84" s="280"/>
    </row>
    <row r="85" spans="1:4" ht="12.75">
      <c r="A85" s="278" t="s">
        <v>381</v>
      </c>
      <c r="B85" s="279" t="s">
        <v>382</v>
      </c>
      <c r="C85" s="280"/>
      <c r="D85" s="280"/>
    </row>
    <row r="86" spans="1:4" ht="12.75">
      <c r="A86" s="278" t="s">
        <v>383</v>
      </c>
      <c r="B86" s="279" t="s">
        <v>384</v>
      </c>
      <c r="C86" s="280"/>
      <c r="D86" s="280"/>
    </row>
    <row r="87" spans="1:4" ht="12.75">
      <c r="A87" s="278" t="s">
        <v>385</v>
      </c>
      <c r="B87" s="279" t="s">
        <v>386</v>
      </c>
      <c r="C87" s="280"/>
      <c r="D87" s="280"/>
    </row>
    <row r="88" spans="1:4" ht="12.75">
      <c r="A88" s="278" t="s">
        <v>387</v>
      </c>
      <c r="B88" s="279" t="s">
        <v>388</v>
      </c>
      <c r="C88" s="280"/>
      <c r="D88" s="280"/>
    </row>
    <row r="89" spans="1:4" ht="12.75">
      <c r="A89" s="277">
        <v>2</v>
      </c>
      <c r="B89" s="285" t="s">
        <v>389</v>
      </c>
      <c r="C89" s="276"/>
      <c r="D89" s="276"/>
    </row>
    <row r="90" spans="1:4" ht="12.75">
      <c r="A90" s="278" t="s">
        <v>390</v>
      </c>
      <c r="B90" s="279" t="s">
        <v>391</v>
      </c>
      <c r="C90" s="280"/>
      <c r="D90" s="280"/>
    </row>
    <row r="91" spans="1:4" ht="12.75">
      <c r="A91" s="278" t="s">
        <v>392</v>
      </c>
      <c r="B91" s="279" t="s">
        <v>393</v>
      </c>
      <c r="C91" s="280"/>
      <c r="D91" s="280"/>
    </row>
    <row r="92" spans="1:4" ht="12.75">
      <c r="A92" s="278" t="s">
        <v>394</v>
      </c>
      <c r="B92" s="279" t="s">
        <v>395</v>
      </c>
      <c r="C92" s="280"/>
      <c r="D92" s="280"/>
    </row>
    <row r="93" spans="1:4" ht="12.75">
      <c r="A93" s="278" t="s">
        <v>396</v>
      </c>
      <c r="B93" s="283" t="s">
        <v>397</v>
      </c>
      <c r="C93" s="280"/>
      <c r="D93" s="280"/>
    </row>
    <row r="94" spans="1:4" ht="12.75">
      <c r="A94" s="278" t="s">
        <v>398</v>
      </c>
      <c r="B94" s="283" t="s">
        <v>399</v>
      </c>
      <c r="C94" s="280"/>
      <c r="D94" s="280"/>
    </row>
    <row r="95" spans="1:4" ht="12.75">
      <c r="A95" s="278" t="s">
        <v>400</v>
      </c>
      <c r="B95" s="283" t="s">
        <v>401</v>
      </c>
      <c r="C95" s="280"/>
      <c r="D95" s="280"/>
    </row>
    <row r="96" spans="1:4" ht="12.75">
      <c r="A96" s="278" t="s">
        <v>402</v>
      </c>
      <c r="B96" s="283" t="s">
        <v>403</v>
      </c>
      <c r="C96" s="280"/>
      <c r="D96" s="280"/>
    </row>
    <row r="97" spans="1:4" ht="12.75">
      <c r="A97" s="278" t="s">
        <v>404</v>
      </c>
      <c r="B97" s="283" t="s">
        <v>405</v>
      </c>
      <c r="C97" s="280"/>
      <c r="D97" s="280"/>
    </row>
    <row r="98" spans="1:4" ht="12.75">
      <c r="A98" s="278" t="s">
        <v>406</v>
      </c>
      <c r="B98" s="283" t="s">
        <v>407</v>
      </c>
      <c r="C98" s="280"/>
      <c r="D98" s="280"/>
    </row>
    <row r="99" spans="1:4" ht="12.75">
      <c r="A99" s="278" t="s">
        <v>408</v>
      </c>
      <c r="B99" s="283" t="s">
        <v>409</v>
      </c>
      <c r="C99" s="280"/>
      <c r="D99" s="280"/>
    </row>
    <row r="100" spans="1:4" ht="12.75">
      <c r="A100" s="278" t="s">
        <v>410</v>
      </c>
      <c r="B100" s="283" t="s">
        <v>411</v>
      </c>
      <c r="C100" s="280"/>
      <c r="D100" s="280"/>
    </row>
    <row r="101" spans="1:4" ht="12.75">
      <c r="A101" s="278" t="s">
        <v>412</v>
      </c>
      <c r="B101" s="283" t="s">
        <v>413</v>
      </c>
      <c r="C101" s="280"/>
      <c r="D101" s="280"/>
    </row>
    <row r="102" spans="1:4" ht="12.75">
      <c r="A102" s="278" t="s">
        <v>414</v>
      </c>
      <c r="B102" s="283" t="s">
        <v>415</v>
      </c>
      <c r="C102" s="280"/>
      <c r="D102" s="280"/>
    </row>
    <row r="103" spans="1:4" ht="12.75">
      <c r="A103" s="278" t="s">
        <v>416</v>
      </c>
      <c r="B103" s="283" t="s">
        <v>417</v>
      </c>
      <c r="C103" s="280"/>
      <c r="D103" s="280"/>
    </row>
    <row r="104" spans="1:4" ht="12.75">
      <c r="A104" s="278" t="s">
        <v>418</v>
      </c>
      <c r="B104" s="283" t="s">
        <v>419</v>
      </c>
      <c r="C104" s="280"/>
      <c r="D104" s="280"/>
    </row>
    <row r="105" spans="1:4" ht="12.75">
      <c r="A105" s="278" t="s">
        <v>420</v>
      </c>
      <c r="B105" s="283" t="s">
        <v>421</v>
      </c>
      <c r="C105" s="280"/>
      <c r="D105" s="280"/>
    </row>
    <row r="106" spans="1:4" ht="12.75">
      <c r="A106" s="278" t="s">
        <v>422</v>
      </c>
      <c r="B106" s="283" t="s">
        <v>423</v>
      </c>
      <c r="C106" s="280"/>
      <c r="D106" s="280"/>
    </row>
    <row r="107" spans="1:4" ht="12.75">
      <c r="A107" s="278" t="s">
        <v>424</v>
      </c>
      <c r="B107" s="283" t="s">
        <v>425</v>
      </c>
      <c r="C107" s="280"/>
      <c r="D107" s="280"/>
    </row>
    <row r="108" spans="1:4" ht="12.75">
      <c r="A108" s="278" t="s">
        <v>426</v>
      </c>
      <c r="B108" s="283" t="s">
        <v>427</v>
      </c>
      <c r="C108" s="280"/>
      <c r="D108" s="280"/>
    </row>
    <row r="109" spans="1:4" ht="12.75">
      <c r="A109" s="277">
        <v>3</v>
      </c>
      <c r="B109" s="285" t="s">
        <v>428</v>
      </c>
      <c r="C109" s="276"/>
      <c r="D109" s="276"/>
    </row>
    <row r="110" spans="1:4" ht="12.75">
      <c r="A110" s="278" t="s">
        <v>429</v>
      </c>
      <c r="B110" s="283" t="s">
        <v>430</v>
      </c>
      <c r="C110" s="280"/>
      <c r="D110" s="280"/>
    </row>
    <row r="111" spans="1:4" ht="12.75">
      <c r="A111" s="278" t="s">
        <v>431</v>
      </c>
      <c r="B111" s="283" t="s">
        <v>432</v>
      </c>
      <c r="C111" s="280"/>
      <c r="D111" s="280"/>
    </row>
    <row r="112" spans="1:4" ht="12.75">
      <c r="A112" s="278" t="s">
        <v>433</v>
      </c>
      <c r="B112" s="283" t="s">
        <v>434</v>
      </c>
      <c r="C112" s="280"/>
      <c r="D112" s="280"/>
    </row>
    <row r="113" spans="1:4" ht="12.75">
      <c r="A113" s="278" t="s">
        <v>435</v>
      </c>
      <c r="B113" s="283" t="s">
        <v>436</v>
      </c>
      <c r="C113" s="280"/>
      <c r="D113" s="280"/>
    </row>
    <row r="114" spans="1:4" ht="12.75">
      <c r="A114" s="278" t="s">
        <v>437</v>
      </c>
      <c r="B114" s="283" t="s">
        <v>438</v>
      </c>
      <c r="C114" s="280"/>
      <c r="D114" s="280"/>
    </row>
    <row r="115" spans="1:4" ht="12.75">
      <c r="A115" s="278" t="s">
        <v>439</v>
      </c>
      <c r="B115" s="283" t="s">
        <v>440</v>
      </c>
      <c r="C115" s="280"/>
      <c r="D115" s="280"/>
    </row>
    <row r="116" spans="1:4" ht="12.75">
      <c r="A116" s="278" t="s">
        <v>441</v>
      </c>
      <c r="B116" s="283" t="s">
        <v>442</v>
      </c>
      <c r="C116" s="280"/>
      <c r="D116" s="280"/>
    </row>
    <row r="117" spans="1:4" ht="12.75">
      <c r="A117" s="278" t="s">
        <v>443</v>
      </c>
      <c r="B117" s="283" t="s">
        <v>444</v>
      </c>
      <c r="C117" s="280"/>
      <c r="D117" s="280"/>
    </row>
    <row r="118" spans="1:4" ht="12.75">
      <c r="A118" s="278" t="s">
        <v>445</v>
      </c>
      <c r="B118" s="283" t="s">
        <v>446</v>
      </c>
      <c r="C118" s="280"/>
      <c r="D118" s="280"/>
    </row>
    <row r="119" spans="1:4" ht="12.75">
      <c r="A119" s="284" t="s">
        <v>447</v>
      </c>
      <c r="B119" s="286" t="s">
        <v>448</v>
      </c>
      <c r="C119" s="280"/>
      <c r="D119" s="280"/>
    </row>
    <row r="120" spans="1:4" ht="12.75">
      <c r="A120" s="278" t="s">
        <v>449</v>
      </c>
      <c r="B120" s="283" t="s">
        <v>450</v>
      </c>
      <c r="C120" s="280"/>
      <c r="D120" s="280"/>
    </row>
    <row r="121" spans="1:4" ht="12.75">
      <c r="A121" s="278" t="s">
        <v>451</v>
      </c>
      <c r="B121" s="283" t="s">
        <v>452</v>
      </c>
      <c r="C121" s="280"/>
      <c r="D121" s="280"/>
    </row>
    <row r="122" spans="1:4" ht="12.75">
      <c r="A122" s="278" t="s">
        <v>453</v>
      </c>
      <c r="B122" s="283" t="s">
        <v>454</v>
      </c>
      <c r="C122" s="280"/>
      <c r="D122" s="280"/>
    </row>
    <row r="123" spans="1:4" ht="12.75">
      <c r="A123" s="278" t="s">
        <v>455</v>
      </c>
      <c r="B123" s="283" t="s">
        <v>456</v>
      </c>
      <c r="C123" s="280"/>
      <c r="D123" s="280"/>
    </row>
    <row r="124" spans="1:4" ht="12.75">
      <c r="A124" s="278" t="s">
        <v>457</v>
      </c>
      <c r="B124" s="283" t="s">
        <v>458</v>
      </c>
      <c r="C124" s="280"/>
      <c r="D124" s="280"/>
    </row>
    <row r="125" spans="1:4" ht="12.75">
      <c r="A125" s="278" t="s">
        <v>459</v>
      </c>
      <c r="B125" s="283" t="s">
        <v>460</v>
      </c>
      <c r="C125" s="280"/>
      <c r="D125" s="280"/>
    </row>
    <row r="126" spans="1:4" ht="12.75">
      <c r="A126" s="278" t="s">
        <v>461</v>
      </c>
      <c r="B126" s="287" t="s">
        <v>462</v>
      </c>
      <c r="C126" s="280"/>
      <c r="D126" s="280"/>
    </row>
    <row r="127" spans="1:4" ht="12.75">
      <c r="A127" s="278" t="s">
        <v>463</v>
      </c>
      <c r="B127" s="283" t="s">
        <v>464</v>
      </c>
      <c r="C127" s="280"/>
      <c r="D127" s="280"/>
    </row>
    <row r="128" spans="1:4" ht="12.75">
      <c r="A128" s="278" t="s">
        <v>465</v>
      </c>
      <c r="B128" s="283" t="s">
        <v>466</v>
      </c>
      <c r="C128" s="280"/>
      <c r="D128" s="280"/>
    </row>
    <row r="129" spans="1:4" ht="12.75">
      <c r="A129" s="278" t="s">
        <v>467</v>
      </c>
      <c r="B129" s="283" t="s">
        <v>468</v>
      </c>
      <c r="C129" s="280"/>
      <c r="D129" s="280"/>
    </row>
    <row r="130" spans="1:4" ht="12.75">
      <c r="A130" s="278" t="s">
        <v>469</v>
      </c>
      <c r="B130" s="283" t="s">
        <v>470</v>
      </c>
      <c r="C130" s="280"/>
      <c r="D130" s="280"/>
    </row>
    <row r="131" spans="1:4" ht="12.75">
      <c r="A131" s="278" t="s">
        <v>471</v>
      </c>
      <c r="B131" s="283" t="s">
        <v>472</v>
      </c>
      <c r="C131" s="280"/>
      <c r="D131" s="280"/>
    </row>
    <row r="132" spans="1:4" ht="12.75">
      <c r="A132" s="278" t="s">
        <v>473</v>
      </c>
      <c r="B132" s="283" t="s">
        <v>474</v>
      </c>
      <c r="C132" s="280"/>
      <c r="D132" s="280"/>
    </row>
    <row r="133" spans="1:4" ht="12.75">
      <c r="A133" s="278" t="s">
        <v>475</v>
      </c>
      <c r="B133" s="283" t="s">
        <v>476</v>
      </c>
      <c r="C133" s="280"/>
      <c r="D133" s="280"/>
    </row>
    <row r="134" spans="1:4" ht="12.75">
      <c r="A134" s="278" t="s">
        <v>477</v>
      </c>
      <c r="B134" s="283" t="s">
        <v>478</v>
      </c>
      <c r="C134" s="280"/>
      <c r="D134" s="280"/>
    </row>
    <row r="135" spans="1:4" ht="12.75">
      <c r="A135" s="278" t="s">
        <v>479</v>
      </c>
      <c r="B135" s="283" t="s">
        <v>480</v>
      </c>
      <c r="C135" s="280"/>
      <c r="D135" s="280"/>
    </row>
    <row r="136" spans="1:4" ht="12.75">
      <c r="A136" s="278" t="s">
        <v>481</v>
      </c>
      <c r="B136" s="287" t="s">
        <v>482</v>
      </c>
      <c r="C136" s="280"/>
      <c r="D136" s="280"/>
    </row>
    <row r="137" spans="1:4" ht="12.75">
      <c r="A137" s="278" t="s">
        <v>483</v>
      </c>
      <c r="B137" s="287" t="s">
        <v>484</v>
      </c>
      <c r="C137" s="280"/>
      <c r="D137" s="280"/>
    </row>
    <row r="138" spans="1:4" ht="12.75">
      <c r="A138" s="277">
        <v>4</v>
      </c>
      <c r="B138" s="285" t="s">
        <v>485</v>
      </c>
      <c r="C138" s="276"/>
      <c r="D138" s="276"/>
    </row>
    <row r="139" spans="1:4" ht="12.75">
      <c r="A139" s="278" t="s">
        <v>486</v>
      </c>
      <c r="B139" s="283" t="s">
        <v>487</v>
      </c>
      <c r="C139" s="280"/>
      <c r="D139" s="280"/>
    </row>
    <row r="140" spans="1:4" ht="12.75">
      <c r="A140" s="278" t="s">
        <v>488</v>
      </c>
      <c r="B140" s="283" t="s">
        <v>489</v>
      </c>
      <c r="C140" s="280"/>
      <c r="D140" s="280"/>
    </row>
    <row r="141" spans="1:4" ht="12.75">
      <c r="A141" s="278" t="s">
        <v>490</v>
      </c>
      <c r="B141" s="283" t="s">
        <v>491</v>
      </c>
      <c r="C141" s="280"/>
      <c r="D141" s="280"/>
    </row>
    <row r="142" spans="1:4" ht="12.75">
      <c r="A142" s="278" t="s">
        <v>492</v>
      </c>
      <c r="B142" s="283" t="s">
        <v>493</v>
      </c>
      <c r="C142" s="280"/>
      <c r="D142" s="280"/>
    </row>
    <row r="143" spans="1:4" ht="12.75">
      <c r="A143" s="278" t="s">
        <v>494</v>
      </c>
      <c r="B143" s="283" t="s">
        <v>495</v>
      </c>
      <c r="C143" s="280"/>
      <c r="D143" s="280"/>
    </row>
    <row r="144" spans="1:4" ht="12.75">
      <c r="A144" s="278" t="s">
        <v>496</v>
      </c>
      <c r="B144" s="283" t="s">
        <v>497</v>
      </c>
      <c r="C144" s="280"/>
      <c r="D144" s="280"/>
    </row>
    <row r="145" spans="1:4" ht="12.75">
      <c r="A145" s="278" t="s">
        <v>498</v>
      </c>
      <c r="B145" s="283" t="s">
        <v>499</v>
      </c>
      <c r="C145" s="280"/>
      <c r="D145" s="280"/>
    </row>
    <row r="146" spans="1:4" ht="12.75">
      <c r="A146" s="278" t="s">
        <v>500</v>
      </c>
      <c r="B146" s="283" t="s">
        <v>501</v>
      </c>
      <c r="C146" s="280"/>
      <c r="D146" s="280"/>
    </row>
    <row r="147" spans="1:4" ht="12.75">
      <c r="A147" s="278" t="s">
        <v>502</v>
      </c>
      <c r="B147" s="283" t="s">
        <v>503</v>
      </c>
      <c r="C147" s="280"/>
      <c r="D147" s="280"/>
    </row>
    <row r="148" spans="1:4" ht="12.75">
      <c r="A148" s="278" t="s">
        <v>504</v>
      </c>
      <c r="B148" s="283" t="s">
        <v>505</v>
      </c>
      <c r="C148" s="280"/>
      <c r="D148" s="280"/>
    </row>
    <row r="149" spans="1:4" ht="12.75">
      <c r="A149" s="278" t="s">
        <v>506</v>
      </c>
      <c r="B149" s="283" t="s">
        <v>507</v>
      </c>
      <c r="C149" s="280"/>
      <c r="D149" s="280"/>
    </row>
    <row r="150" spans="1:4" ht="12.75">
      <c r="A150" s="278" t="s">
        <v>508</v>
      </c>
      <c r="B150" s="283" t="s">
        <v>509</v>
      </c>
      <c r="C150" s="280"/>
      <c r="D150" s="280"/>
    </row>
    <row r="151" spans="1:4" ht="12.75">
      <c r="A151" s="278" t="s">
        <v>510</v>
      </c>
      <c r="B151" s="283" t="s">
        <v>511</v>
      </c>
      <c r="C151" s="280"/>
      <c r="D151" s="280"/>
    </row>
    <row r="152" spans="1:4" ht="12.75">
      <c r="A152" s="278" t="s">
        <v>512</v>
      </c>
      <c r="B152" s="283" t="s">
        <v>513</v>
      </c>
      <c r="C152" s="280"/>
      <c r="D152" s="280"/>
    </row>
    <row r="153" spans="1:4" ht="12.75">
      <c r="A153" s="278" t="s">
        <v>514</v>
      </c>
      <c r="B153" s="283" t="s">
        <v>515</v>
      </c>
      <c r="C153" s="280"/>
      <c r="D153" s="280"/>
    </row>
    <row r="154" spans="1:4" ht="12.75">
      <c r="A154" s="278" t="s">
        <v>516</v>
      </c>
      <c r="B154" s="283" t="s">
        <v>517</v>
      </c>
      <c r="C154" s="280"/>
      <c r="D154" s="280"/>
    </row>
    <row r="155" spans="1:4" ht="12.75">
      <c r="A155" s="278" t="s">
        <v>518</v>
      </c>
      <c r="B155" s="283" t="s">
        <v>519</v>
      </c>
      <c r="C155" s="280"/>
      <c r="D155" s="280"/>
    </row>
    <row r="156" spans="1:4" ht="12.75">
      <c r="A156" s="278" t="s">
        <v>520</v>
      </c>
      <c r="B156" s="283" t="s">
        <v>521</v>
      </c>
      <c r="C156" s="280"/>
      <c r="D156" s="280"/>
    </row>
    <row r="157" spans="1:4" ht="12.75">
      <c r="A157" s="278" t="s">
        <v>522</v>
      </c>
      <c r="B157" s="283" t="s">
        <v>523</v>
      </c>
      <c r="C157" s="280"/>
      <c r="D157" s="280"/>
    </row>
    <row r="158" spans="1:4" ht="12.75">
      <c r="A158" s="278" t="s">
        <v>524</v>
      </c>
      <c r="B158" s="283" t="s">
        <v>525</v>
      </c>
      <c r="C158" s="280"/>
      <c r="D158" s="280"/>
    </row>
    <row r="159" spans="1:4" ht="12.75">
      <c r="A159" s="278" t="s">
        <v>526</v>
      </c>
      <c r="B159" s="283" t="s">
        <v>527</v>
      </c>
      <c r="C159" s="280"/>
      <c r="D159" s="280"/>
    </row>
    <row r="160" spans="1:4" ht="12.75">
      <c r="A160" s="278" t="s">
        <v>528</v>
      </c>
      <c r="B160" s="283" t="s">
        <v>529</v>
      </c>
      <c r="C160" s="280"/>
      <c r="D160" s="280"/>
    </row>
    <row r="161" spans="1:4" ht="12.75">
      <c r="A161" s="278" t="s">
        <v>530</v>
      </c>
      <c r="B161" s="283" t="s">
        <v>531</v>
      </c>
      <c r="C161" s="280"/>
      <c r="D161" s="280"/>
    </row>
    <row r="162" spans="1:4" ht="12.75">
      <c r="A162" s="278" t="s">
        <v>532</v>
      </c>
      <c r="B162" s="283" t="s">
        <v>533</v>
      </c>
      <c r="C162" s="280"/>
      <c r="D162" s="280"/>
    </row>
    <row r="163" spans="1:4" ht="12.75">
      <c r="A163" s="278" t="s">
        <v>534</v>
      </c>
      <c r="B163" s="283" t="s">
        <v>535</v>
      </c>
      <c r="C163" s="280"/>
      <c r="D163" s="280"/>
    </row>
    <row r="164" spans="1:4" ht="12.75">
      <c r="A164" s="278" t="s">
        <v>536</v>
      </c>
      <c r="B164" s="283" t="s">
        <v>537</v>
      </c>
      <c r="C164" s="280"/>
      <c r="D164" s="280"/>
    </row>
    <row r="165" spans="1:4" ht="12.75">
      <c r="A165" s="278" t="s">
        <v>538</v>
      </c>
      <c r="B165" s="283" t="s">
        <v>539</v>
      </c>
      <c r="C165" s="280"/>
      <c r="D165" s="280"/>
    </row>
    <row r="166" spans="1:4" ht="12.75">
      <c r="A166" s="278" t="s">
        <v>540</v>
      </c>
      <c r="B166" s="283" t="s">
        <v>541</v>
      </c>
      <c r="C166" s="280"/>
      <c r="D166" s="280"/>
    </row>
    <row r="167" spans="1:4" ht="12.75">
      <c r="A167" s="278" t="s">
        <v>542</v>
      </c>
      <c r="B167" s="283" t="s">
        <v>543</v>
      </c>
      <c r="C167" s="280"/>
      <c r="D167" s="280"/>
    </row>
    <row r="168" spans="1:4" ht="12.75">
      <c r="A168" s="278" t="s">
        <v>544</v>
      </c>
      <c r="B168" s="283" t="s">
        <v>545</v>
      </c>
      <c r="C168" s="280"/>
      <c r="D168" s="280"/>
    </row>
    <row r="169" spans="1:4" ht="12.75">
      <c r="A169" s="278" t="s">
        <v>546</v>
      </c>
      <c r="B169" s="283" t="s">
        <v>547</v>
      </c>
      <c r="C169" s="280"/>
      <c r="D169" s="280"/>
    </row>
    <row r="170" spans="1:4" ht="12.75">
      <c r="A170" s="278" t="s">
        <v>548</v>
      </c>
      <c r="B170" s="283" t="s">
        <v>549</v>
      </c>
      <c r="C170" s="280"/>
      <c r="D170" s="280"/>
    </row>
    <row r="171" spans="1:4" ht="12.75">
      <c r="A171" s="278" t="s">
        <v>550</v>
      </c>
      <c r="B171" s="283" t="s">
        <v>551</v>
      </c>
      <c r="C171" s="280"/>
      <c r="D171" s="280"/>
    </row>
    <row r="172" spans="1:4" ht="12.75">
      <c r="A172" s="278" t="s">
        <v>552</v>
      </c>
      <c r="B172" s="283" t="s">
        <v>553</v>
      </c>
      <c r="C172" s="280"/>
      <c r="D172" s="280"/>
    </row>
    <row r="173" spans="1:4" ht="12.75">
      <c r="A173" s="278" t="s">
        <v>554</v>
      </c>
      <c r="B173" s="283" t="s">
        <v>555</v>
      </c>
      <c r="C173" s="280"/>
      <c r="D173" s="280"/>
    </row>
    <row r="174" spans="1:4" ht="12.75">
      <c r="A174" s="278" t="s">
        <v>556</v>
      </c>
      <c r="B174" s="286" t="s">
        <v>557</v>
      </c>
      <c r="C174" s="280"/>
      <c r="D174" s="280"/>
    </row>
    <row r="175" spans="1:4" ht="12.75">
      <c r="A175" s="278" t="s">
        <v>558</v>
      </c>
      <c r="B175" s="283" t="s">
        <v>559</v>
      </c>
      <c r="C175" s="280"/>
      <c r="D175" s="280"/>
    </row>
    <row r="176" spans="1:4" ht="12.75">
      <c r="A176" s="278" t="s">
        <v>560</v>
      </c>
      <c r="B176" s="283" t="s">
        <v>561</v>
      </c>
      <c r="C176" s="280"/>
      <c r="D176" s="280"/>
    </row>
    <row r="177" spans="1:4" ht="12.75">
      <c r="A177" s="278" t="s">
        <v>562</v>
      </c>
      <c r="B177" s="283" t="s">
        <v>563</v>
      </c>
      <c r="C177" s="280"/>
      <c r="D177" s="280"/>
    </row>
    <row r="178" spans="1:4" ht="12.75">
      <c r="A178" s="278" t="s">
        <v>564</v>
      </c>
      <c r="B178" s="283" t="s">
        <v>565</v>
      </c>
      <c r="C178" s="280"/>
      <c r="D178" s="280"/>
    </row>
    <row r="179" spans="1:4" ht="12.75">
      <c r="A179" s="278" t="s">
        <v>566</v>
      </c>
      <c r="B179" s="283" t="s">
        <v>567</v>
      </c>
      <c r="C179" s="280"/>
      <c r="D179" s="280"/>
    </row>
    <row r="180" spans="1:4" ht="12.75">
      <c r="A180" s="278" t="s">
        <v>568</v>
      </c>
      <c r="B180" s="283" t="s">
        <v>569</v>
      </c>
      <c r="C180" s="280"/>
      <c r="D180" s="280"/>
    </row>
    <row r="181" spans="1:4" ht="12.75">
      <c r="A181" s="278" t="s">
        <v>570</v>
      </c>
      <c r="B181" s="283" t="s">
        <v>571</v>
      </c>
      <c r="C181" s="280"/>
      <c r="D181" s="280"/>
    </row>
    <row r="182" spans="1:4" ht="12.75">
      <c r="A182" s="278" t="s">
        <v>572</v>
      </c>
      <c r="B182" s="283" t="s">
        <v>573</v>
      </c>
      <c r="C182" s="280"/>
      <c r="D182" s="280"/>
    </row>
    <row r="183" spans="1:4" ht="12.75">
      <c r="A183" s="278" t="s">
        <v>574</v>
      </c>
      <c r="B183" s="283" t="s">
        <v>575</v>
      </c>
      <c r="C183" s="280"/>
      <c r="D183" s="280"/>
    </row>
    <row r="184" spans="1:4" ht="12.75">
      <c r="A184" s="278" t="s">
        <v>576</v>
      </c>
      <c r="B184" s="283" t="s">
        <v>577</v>
      </c>
      <c r="C184" s="280"/>
      <c r="D184" s="280"/>
    </row>
    <row r="185" spans="1:4" ht="12.75">
      <c r="A185" s="278" t="s">
        <v>578</v>
      </c>
      <c r="B185" s="283" t="s">
        <v>579</v>
      </c>
      <c r="C185" s="280"/>
      <c r="D185" s="280"/>
    </row>
    <row r="186" spans="1:4" ht="12.75">
      <c r="A186" s="277">
        <v>5</v>
      </c>
      <c r="B186" s="285" t="s">
        <v>580</v>
      </c>
      <c r="C186" s="276"/>
      <c r="D186" s="276"/>
    </row>
    <row r="187" spans="1:4" ht="12.75">
      <c r="A187" s="278" t="s">
        <v>581</v>
      </c>
      <c r="B187" s="283" t="s">
        <v>582</v>
      </c>
      <c r="C187" s="280"/>
      <c r="D187" s="280"/>
    </row>
    <row r="188" spans="1:4" ht="12.75">
      <c r="A188" s="278" t="s">
        <v>583</v>
      </c>
      <c r="B188" s="283" t="s">
        <v>584</v>
      </c>
      <c r="C188" s="280"/>
      <c r="D188" s="280"/>
    </row>
    <row r="189" spans="1:4" ht="12.75">
      <c r="A189" s="278" t="s">
        <v>585</v>
      </c>
      <c r="B189" s="283" t="s">
        <v>586</v>
      </c>
      <c r="C189" s="280"/>
      <c r="D189" s="280"/>
    </row>
    <row r="190" spans="1:4" ht="12.75">
      <c r="A190" s="284" t="s">
        <v>587</v>
      </c>
      <c r="B190" s="286" t="s">
        <v>588</v>
      </c>
      <c r="C190" s="280"/>
      <c r="D190" s="280"/>
    </row>
    <row r="191" spans="1:4" ht="12.75">
      <c r="A191" s="284" t="s">
        <v>589</v>
      </c>
      <c r="B191" s="286" t="s">
        <v>590</v>
      </c>
      <c r="C191" s="280"/>
      <c r="D191" s="280"/>
    </row>
    <row r="192" spans="1:4" ht="12.75">
      <c r="A192" s="284" t="s">
        <v>591</v>
      </c>
      <c r="B192" s="286" t="s">
        <v>588</v>
      </c>
      <c r="C192" s="280"/>
      <c r="D192" s="280"/>
    </row>
    <row r="193" spans="1:4" ht="12.75">
      <c r="A193" s="284" t="s">
        <v>592</v>
      </c>
      <c r="B193" s="286" t="s">
        <v>593</v>
      </c>
      <c r="C193" s="280"/>
      <c r="D193" s="280"/>
    </row>
    <row r="194" spans="1:4" ht="12.75">
      <c r="A194" s="278" t="s">
        <v>594</v>
      </c>
      <c r="B194" s="283" t="s">
        <v>595</v>
      </c>
      <c r="C194" s="280"/>
      <c r="D194" s="280"/>
    </row>
    <row r="195" spans="1:4" ht="12.75">
      <c r="A195" s="278" t="s">
        <v>596</v>
      </c>
      <c r="B195" s="283" t="s">
        <v>597</v>
      </c>
      <c r="C195" s="280"/>
      <c r="D195" s="280"/>
    </row>
    <row r="196" spans="1:4" ht="12.75">
      <c r="A196" s="278" t="s">
        <v>598</v>
      </c>
      <c r="B196" s="283" t="s">
        <v>599</v>
      </c>
      <c r="C196" s="280"/>
      <c r="D196" s="280"/>
    </row>
    <row r="197" spans="1:4" ht="12.75">
      <c r="A197" s="278" t="s">
        <v>600</v>
      </c>
      <c r="B197" s="283" t="s">
        <v>601</v>
      </c>
      <c r="C197" s="280"/>
      <c r="D197" s="280"/>
    </row>
    <row r="198" spans="1:4" ht="12.75">
      <c r="A198" s="278" t="s">
        <v>602</v>
      </c>
      <c r="B198" s="283" t="s">
        <v>603</v>
      </c>
      <c r="C198" s="280"/>
      <c r="D198" s="280"/>
    </row>
    <row r="199" spans="1:4" ht="12.75">
      <c r="A199" s="278" t="s">
        <v>604</v>
      </c>
      <c r="B199" s="283" t="s">
        <v>605</v>
      </c>
      <c r="C199" s="280"/>
      <c r="D199" s="280"/>
    </row>
    <row r="200" spans="1:4" ht="12.75">
      <c r="A200" s="278" t="s">
        <v>606</v>
      </c>
      <c r="B200" s="283" t="s">
        <v>607</v>
      </c>
      <c r="C200" s="280"/>
      <c r="D200" s="280"/>
    </row>
    <row r="201" spans="1:4" ht="12.75">
      <c r="A201" s="278" t="s">
        <v>608</v>
      </c>
      <c r="B201" s="283" t="s">
        <v>609</v>
      </c>
      <c r="C201" s="280"/>
      <c r="D201" s="280"/>
    </row>
    <row r="202" spans="1:4" ht="12.75">
      <c r="A202" s="278" t="s">
        <v>610</v>
      </c>
      <c r="B202" s="283" t="s">
        <v>611</v>
      </c>
      <c r="C202" s="280"/>
      <c r="D202" s="280"/>
    </row>
    <row r="203" spans="1:4" ht="12.75">
      <c r="A203" s="278" t="s">
        <v>612</v>
      </c>
      <c r="B203" s="283" t="s">
        <v>613</v>
      </c>
      <c r="C203" s="280"/>
      <c r="D203" s="280"/>
    </row>
    <row r="204" spans="1:4" ht="12.75">
      <c r="A204" s="278" t="s">
        <v>614</v>
      </c>
      <c r="B204" s="283" t="s">
        <v>615</v>
      </c>
      <c r="C204" s="280"/>
      <c r="D204" s="280"/>
    </row>
    <row r="205" spans="1:4" ht="12.75">
      <c r="A205" s="278" t="s">
        <v>616</v>
      </c>
      <c r="B205" s="283" t="s">
        <v>617</v>
      </c>
      <c r="C205" s="280"/>
      <c r="D205" s="280"/>
    </row>
    <row r="206" spans="1:4" ht="12.75">
      <c r="A206" s="278" t="s">
        <v>618</v>
      </c>
      <c r="B206" s="283" t="s">
        <v>619</v>
      </c>
      <c r="C206" s="280"/>
      <c r="D206" s="280"/>
    </row>
    <row r="207" spans="1:4" ht="12.75">
      <c r="A207" s="278" t="s">
        <v>620</v>
      </c>
      <c r="B207" s="283" t="s">
        <v>621</v>
      </c>
      <c r="C207" s="280"/>
      <c r="D207" s="280"/>
    </row>
    <row r="208" spans="1:4" ht="12.75">
      <c r="A208" s="278" t="s">
        <v>622</v>
      </c>
      <c r="B208" s="283" t="s">
        <v>623</v>
      </c>
      <c r="C208" s="280"/>
      <c r="D208" s="280"/>
    </row>
    <row r="209" spans="1:4" ht="12.75">
      <c r="A209" s="278" t="s">
        <v>624</v>
      </c>
      <c r="B209" s="283" t="s">
        <v>625</v>
      </c>
      <c r="C209" s="280"/>
      <c r="D209" s="280"/>
    </row>
    <row r="210" spans="1:4" ht="12.75">
      <c r="A210" s="278" t="s">
        <v>626</v>
      </c>
      <c r="B210" s="283" t="s">
        <v>627</v>
      </c>
      <c r="C210" s="280"/>
      <c r="D210" s="280"/>
    </row>
    <row r="211" spans="1:4" ht="12.75">
      <c r="A211" s="278" t="s">
        <v>628</v>
      </c>
      <c r="B211" s="283" t="s">
        <v>629</v>
      </c>
      <c r="C211" s="280"/>
      <c r="D211" s="280"/>
    </row>
    <row r="212" spans="1:4" ht="12.75">
      <c r="A212" s="284" t="s">
        <v>630</v>
      </c>
      <c r="B212" s="286" t="s">
        <v>631</v>
      </c>
      <c r="C212" s="280"/>
      <c r="D212" s="280"/>
    </row>
    <row r="213" spans="1:4" ht="12.75">
      <c r="A213" s="284" t="s">
        <v>632</v>
      </c>
      <c r="B213" s="286" t="s">
        <v>633</v>
      </c>
      <c r="C213" s="280"/>
      <c r="D213" s="280"/>
    </row>
    <row r="214" spans="1:4" ht="12.75">
      <c r="A214" s="278" t="s">
        <v>634</v>
      </c>
      <c r="B214" s="283" t="s">
        <v>635</v>
      </c>
      <c r="C214" s="280"/>
      <c r="D214" s="280"/>
    </row>
    <row r="215" spans="1:4" ht="12.75">
      <c r="A215" s="278" t="s">
        <v>636</v>
      </c>
      <c r="B215" s="283" t="s">
        <v>637</v>
      </c>
      <c r="C215" s="280"/>
      <c r="D215" s="280"/>
    </row>
    <row r="216" spans="1:4" ht="12.75">
      <c r="A216" s="278" t="s">
        <v>638</v>
      </c>
      <c r="B216" s="283" t="s">
        <v>639</v>
      </c>
      <c r="C216" s="280"/>
      <c r="D216" s="280"/>
    </row>
    <row r="217" spans="1:4" ht="12.75">
      <c r="A217" s="278" t="s">
        <v>640</v>
      </c>
      <c r="B217" s="283" t="s">
        <v>641</v>
      </c>
      <c r="C217" s="280"/>
      <c r="D217" s="280"/>
    </row>
    <row r="218" spans="1:4" ht="12.75">
      <c r="A218" s="278" t="s">
        <v>642</v>
      </c>
      <c r="B218" s="283" t="s">
        <v>643</v>
      </c>
      <c r="C218" s="280"/>
      <c r="D218" s="280"/>
    </row>
    <row r="219" spans="1:4" ht="12.75">
      <c r="A219" s="284" t="s">
        <v>644</v>
      </c>
      <c r="B219" s="286" t="s">
        <v>645</v>
      </c>
      <c r="C219" s="280"/>
      <c r="D219" s="280"/>
    </row>
    <row r="220" spans="1:4" ht="12.75">
      <c r="A220" s="284" t="s">
        <v>646</v>
      </c>
      <c r="B220" s="286" t="s">
        <v>647</v>
      </c>
      <c r="C220" s="280"/>
      <c r="D220" s="280"/>
    </row>
    <row r="221" spans="1:4" ht="12.75">
      <c r="A221" s="278" t="s">
        <v>648</v>
      </c>
      <c r="B221" s="287" t="s">
        <v>649</v>
      </c>
      <c r="C221" s="280"/>
      <c r="D221" s="280"/>
    </row>
    <row r="222" spans="1:4" ht="12.75">
      <c r="A222" s="278" t="s">
        <v>650</v>
      </c>
      <c r="B222" s="287" t="s">
        <v>649</v>
      </c>
      <c r="C222" s="280"/>
      <c r="D222" s="280"/>
    </row>
    <row r="223" spans="1:4" ht="12.75">
      <c r="A223" s="278" t="s">
        <v>651</v>
      </c>
      <c r="B223" s="287" t="s">
        <v>652</v>
      </c>
      <c r="C223" s="280"/>
      <c r="D223" s="280"/>
    </row>
    <row r="224" spans="1:4" ht="12.75">
      <c r="A224" s="278" t="s">
        <v>653</v>
      </c>
      <c r="B224" s="287" t="s">
        <v>654</v>
      </c>
      <c r="C224" s="280"/>
      <c r="D224" s="280"/>
    </row>
    <row r="225" spans="1:4" ht="12.75">
      <c r="A225" s="278" t="s">
        <v>655</v>
      </c>
      <c r="B225" s="283" t="s">
        <v>656</v>
      </c>
      <c r="C225" s="280"/>
      <c r="D225" s="280"/>
    </row>
    <row r="226" spans="1:4" ht="12.75">
      <c r="A226" s="278" t="s">
        <v>657</v>
      </c>
      <c r="B226" s="283" t="s">
        <v>658</v>
      </c>
      <c r="C226" s="280"/>
      <c r="D226" s="280"/>
    </row>
    <row r="227" spans="1:4" ht="12.75">
      <c r="A227" s="278" t="s">
        <v>659</v>
      </c>
      <c r="B227" s="283" t="s">
        <v>660</v>
      </c>
      <c r="C227" s="280"/>
      <c r="D227" s="280"/>
    </row>
    <row r="228" spans="1:4" ht="12.75">
      <c r="A228" s="278" t="s">
        <v>661</v>
      </c>
      <c r="B228" s="283" t="s">
        <v>662</v>
      </c>
      <c r="C228" s="280"/>
      <c r="D228" s="280"/>
    </row>
    <row r="229" spans="1:4" ht="12.75">
      <c r="A229" s="278" t="s">
        <v>663</v>
      </c>
      <c r="B229" s="283" t="s">
        <v>664</v>
      </c>
      <c r="C229" s="280"/>
      <c r="D229" s="280"/>
    </row>
    <row r="230" spans="1:4" ht="12.75">
      <c r="A230" s="278" t="s">
        <v>665</v>
      </c>
      <c r="B230" s="283" t="s">
        <v>666</v>
      </c>
      <c r="C230" s="280"/>
      <c r="D230" s="280"/>
    </row>
    <row r="231" spans="1:4" ht="12.75">
      <c r="A231" s="278" t="s">
        <v>667</v>
      </c>
      <c r="B231" s="283" t="s">
        <v>668</v>
      </c>
      <c r="C231" s="280"/>
      <c r="D231" s="280"/>
    </row>
    <row r="232" spans="1:4" ht="12.75">
      <c r="A232" s="278" t="s">
        <v>669</v>
      </c>
      <c r="B232" s="283" t="s">
        <v>670</v>
      </c>
      <c r="C232" s="280"/>
      <c r="D232" s="280"/>
    </row>
    <row r="233" spans="1:4" ht="12.75">
      <c r="A233" s="278" t="s">
        <v>671</v>
      </c>
      <c r="B233" s="283" t="s">
        <v>672</v>
      </c>
      <c r="C233" s="280"/>
      <c r="D233" s="280"/>
    </row>
    <row r="234" spans="1:4" ht="12.75">
      <c r="A234" s="278" t="s">
        <v>673</v>
      </c>
      <c r="B234" s="283" t="s">
        <v>674</v>
      </c>
      <c r="C234" s="280"/>
      <c r="D234" s="280"/>
    </row>
    <row r="235" spans="1:4" ht="12.75">
      <c r="A235" s="278" t="s">
        <v>675</v>
      </c>
      <c r="B235" s="283" t="s">
        <v>676</v>
      </c>
      <c r="C235" s="280"/>
      <c r="D235" s="280"/>
    </row>
    <row r="236" spans="1:4" ht="12.75">
      <c r="A236" s="278" t="s">
        <v>677</v>
      </c>
      <c r="B236" s="283" t="s">
        <v>678</v>
      </c>
      <c r="C236" s="280"/>
      <c r="D236" s="280"/>
    </row>
    <row r="237" spans="1:4" ht="12.75">
      <c r="A237" s="278" t="s">
        <v>679</v>
      </c>
      <c r="B237" s="283" t="s">
        <v>680</v>
      </c>
      <c r="C237" s="280"/>
      <c r="D237" s="280"/>
    </row>
    <row r="238" spans="1:4" ht="12.75">
      <c r="A238" s="278" t="s">
        <v>681</v>
      </c>
      <c r="B238" s="283" t="s">
        <v>682</v>
      </c>
      <c r="C238" s="280"/>
      <c r="D238" s="280"/>
    </row>
    <row r="239" spans="1:4" ht="12.75">
      <c r="A239" s="278" t="s">
        <v>683</v>
      </c>
      <c r="B239" s="283" t="s">
        <v>684</v>
      </c>
      <c r="C239" s="280"/>
      <c r="D239" s="280"/>
    </row>
    <row r="240" spans="1:4" ht="12.75">
      <c r="A240" s="278" t="s">
        <v>685</v>
      </c>
      <c r="B240" s="283" t="s">
        <v>686</v>
      </c>
      <c r="C240" s="280"/>
      <c r="D240" s="280"/>
    </row>
    <row r="241" spans="1:4" ht="12.75">
      <c r="A241" s="278" t="s">
        <v>687</v>
      </c>
      <c r="B241" s="283" t="s">
        <v>688</v>
      </c>
      <c r="C241" s="280"/>
      <c r="D241" s="280"/>
    </row>
    <row r="242" spans="1:4" ht="12.75">
      <c r="A242" s="278" t="s">
        <v>689</v>
      </c>
      <c r="B242" s="283" t="s">
        <v>690</v>
      </c>
      <c r="C242" s="280"/>
      <c r="D242" s="280"/>
    </row>
    <row r="243" spans="1:4" ht="12.75">
      <c r="A243" s="278" t="s">
        <v>691</v>
      </c>
      <c r="B243" s="283" t="s">
        <v>692</v>
      </c>
      <c r="C243" s="280"/>
      <c r="D243" s="280"/>
    </row>
    <row r="244" spans="1:4" ht="12.75">
      <c r="A244" s="278" t="s">
        <v>693</v>
      </c>
      <c r="B244" s="283" t="s">
        <v>694</v>
      </c>
      <c r="C244" s="280"/>
      <c r="D244" s="280"/>
    </row>
    <row r="245" spans="1:4" ht="12.75">
      <c r="A245" s="278" t="s">
        <v>695</v>
      </c>
      <c r="B245" s="283" t="s">
        <v>696</v>
      </c>
      <c r="C245" s="280"/>
      <c r="D245" s="280"/>
    </row>
    <row r="246" spans="1:4" ht="12.75">
      <c r="A246" s="278" t="s">
        <v>697</v>
      </c>
      <c r="B246" s="283" t="s">
        <v>698</v>
      </c>
      <c r="C246" s="280"/>
      <c r="D246" s="280"/>
    </row>
    <row r="247" spans="1:4" ht="12.75">
      <c r="A247" s="278" t="s">
        <v>699</v>
      </c>
      <c r="B247" s="283" t="s">
        <v>700</v>
      </c>
      <c r="C247" s="280"/>
      <c r="D247" s="280"/>
    </row>
    <row r="248" spans="1:4" ht="12.75">
      <c r="A248" s="278" t="s">
        <v>701</v>
      </c>
      <c r="B248" s="283" t="s">
        <v>702</v>
      </c>
      <c r="C248" s="280"/>
      <c r="D248" s="280"/>
    </row>
    <row r="249" spans="1:4" ht="12.75">
      <c r="A249" s="278" t="s">
        <v>703</v>
      </c>
      <c r="B249" s="283" t="s">
        <v>704</v>
      </c>
      <c r="C249" s="280"/>
      <c r="D249" s="280"/>
    </row>
    <row r="250" spans="1:4" ht="12.75">
      <c r="A250" s="278" t="s">
        <v>705</v>
      </c>
      <c r="B250" s="283" t="s">
        <v>706</v>
      </c>
      <c r="C250" s="280"/>
      <c r="D250" s="280"/>
    </row>
    <row r="251" spans="1:4" ht="12.75">
      <c r="A251" s="278" t="s">
        <v>707</v>
      </c>
      <c r="B251" s="283" t="s">
        <v>708</v>
      </c>
      <c r="C251" s="280"/>
      <c r="D251" s="280"/>
    </row>
    <row r="252" spans="1:4" ht="12.75">
      <c r="A252" s="278" t="s">
        <v>709</v>
      </c>
      <c r="B252" s="283" t="s">
        <v>710</v>
      </c>
      <c r="C252" s="280"/>
      <c r="D252" s="280"/>
    </row>
    <row r="253" spans="1:4" ht="12.75">
      <c r="A253" s="278" t="s">
        <v>711</v>
      </c>
      <c r="B253" s="283" t="s">
        <v>712</v>
      </c>
      <c r="C253" s="280"/>
      <c r="D253" s="280"/>
    </row>
    <row r="254" spans="1:4" ht="12.75">
      <c r="A254" s="278" t="s">
        <v>713</v>
      </c>
      <c r="B254" s="283" t="s">
        <v>714</v>
      </c>
      <c r="C254" s="280"/>
      <c r="D254" s="280"/>
    </row>
    <row r="255" spans="1:4" ht="12.75">
      <c r="A255" s="278" t="s">
        <v>715</v>
      </c>
      <c r="B255" s="283" t="s">
        <v>716</v>
      </c>
      <c r="C255" s="280"/>
      <c r="D255" s="280"/>
    </row>
    <row r="256" spans="1:4" ht="12.75">
      <c r="A256" s="278" t="s">
        <v>717</v>
      </c>
      <c r="B256" s="283" t="s">
        <v>718</v>
      </c>
      <c r="C256" s="280"/>
      <c r="D256" s="280"/>
    </row>
    <row r="257" spans="1:4" ht="12.75">
      <c r="A257" s="278" t="s">
        <v>719</v>
      </c>
      <c r="B257" s="287" t="s">
        <v>720</v>
      </c>
      <c r="C257" s="280"/>
      <c r="D257" s="280"/>
    </row>
    <row r="258" spans="1:4" ht="12.75">
      <c r="A258" s="278" t="s">
        <v>721</v>
      </c>
      <c r="B258" s="287" t="s">
        <v>722</v>
      </c>
      <c r="C258" s="280"/>
      <c r="D258" s="280"/>
    </row>
    <row r="259" spans="1:4" ht="12.75">
      <c r="A259" s="278" t="s">
        <v>723</v>
      </c>
      <c r="B259" s="287" t="s">
        <v>724</v>
      </c>
      <c r="C259" s="280"/>
      <c r="D259" s="280"/>
    </row>
    <row r="260" spans="1:4" ht="12.75">
      <c r="A260" s="278" t="s">
        <v>725</v>
      </c>
      <c r="B260" s="287" t="s">
        <v>726</v>
      </c>
      <c r="C260" s="280"/>
      <c r="D260" s="280"/>
    </row>
    <row r="261" spans="1:4" ht="12.75">
      <c r="A261" s="278" t="s">
        <v>727</v>
      </c>
      <c r="B261" s="283" t="s">
        <v>728</v>
      </c>
      <c r="C261" s="280"/>
      <c r="D261" s="280"/>
    </row>
    <row r="262" spans="1:4" ht="12.75">
      <c r="A262" s="278" t="s">
        <v>729</v>
      </c>
      <c r="B262" s="283" t="s">
        <v>730</v>
      </c>
      <c r="C262" s="280"/>
      <c r="D262" s="280"/>
    </row>
    <row r="263" spans="1:4" ht="12.75">
      <c r="A263" s="278" t="s">
        <v>731</v>
      </c>
      <c r="B263" s="287" t="s">
        <v>732</v>
      </c>
      <c r="C263" s="280"/>
      <c r="D263" s="280"/>
    </row>
    <row r="264" spans="1:4" ht="12.75">
      <c r="A264" s="278" t="s">
        <v>733</v>
      </c>
      <c r="B264" s="287" t="s">
        <v>734</v>
      </c>
      <c r="C264" s="280"/>
      <c r="D264" s="280"/>
    </row>
    <row r="265" spans="1:4" ht="12.75">
      <c r="A265" s="278" t="s">
        <v>735</v>
      </c>
      <c r="B265" s="287" t="s">
        <v>736</v>
      </c>
      <c r="C265" s="280"/>
      <c r="D265" s="280"/>
    </row>
    <row r="266" spans="1:4" ht="12.75">
      <c r="A266" s="278" t="s">
        <v>737</v>
      </c>
      <c r="B266" s="287" t="s">
        <v>738</v>
      </c>
      <c r="C266" s="280"/>
      <c r="D266" s="280"/>
    </row>
    <row r="267" spans="1:4" ht="12.75">
      <c r="A267" s="277">
        <v>6</v>
      </c>
      <c r="B267" s="285" t="s">
        <v>739</v>
      </c>
      <c r="C267" s="276"/>
      <c r="D267" s="276"/>
    </row>
    <row r="268" spans="1:4" ht="12.75">
      <c r="A268" s="278" t="s">
        <v>740</v>
      </c>
      <c r="B268" s="287" t="s">
        <v>741</v>
      </c>
      <c r="C268" s="280"/>
      <c r="D268" s="280"/>
    </row>
    <row r="269" spans="1:4" ht="12.75">
      <c r="A269" s="278" t="s">
        <v>742</v>
      </c>
      <c r="B269" s="287" t="s">
        <v>743</v>
      </c>
      <c r="C269" s="280"/>
      <c r="D269" s="280"/>
    </row>
    <row r="270" spans="1:4" ht="12.75">
      <c r="A270" s="278" t="s">
        <v>744</v>
      </c>
      <c r="B270" s="283" t="s">
        <v>745</v>
      </c>
      <c r="C270" s="280"/>
      <c r="D270" s="280"/>
    </row>
    <row r="271" spans="1:4" ht="12.75">
      <c r="A271" s="278" t="s">
        <v>746</v>
      </c>
      <c r="B271" s="283" t="s">
        <v>747</v>
      </c>
      <c r="C271" s="280"/>
      <c r="D271" s="280"/>
    </row>
    <row r="272" spans="1:4" ht="12.75">
      <c r="A272" s="278" t="s">
        <v>748</v>
      </c>
      <c r="B272" s="283" t="s">
        <v>749</v>
      </c>
      <c r="C272" s="280"/>
      <c r="D272" s="280"/>
    </row>
    <row r="273" spans="1:4" ht="12.75">
      <c r="A273" s="278" t="s">
        <v>750</v>
      </c>
      <c r="B273" s="283" t="s">
        <v>751</v>
      </c>
      <c r="C273" s="280"/>
      <c r="D273" s="280"/>
    </row>
    <row r="274" spans="1:4" ht="12.75">
      <c r="A274" s="278" t="s">
        <v>752</v>
      </c>
      <c r="B274" s="283" t="s">
        <v>753</v>
      </c>
      <c r="C274" s="280"/>
      <c r="D274" s="280"/>
    </row>
    <row r="275" spans="1:4" ht="12.75">
      <c r="A275" s="278" t="s">
        <v>754</v>
      </c>
      <c r="B275" s="283" t="s">
        <v>755</v>
      </c>
      <c r="C275" s="280"/>
      <c r="D275" s="280"/>
    </row>
    <row r="276" spans="1:4" ht="12.75">
      <c r="A276" s="278" t="s">
        <v>756</v>
      </c>
      <c r="B276" s="287" t="s">
        <v>757</v>
      </c>
      <c r="C276" s="280"/>
      <c r="D276" s="280"/>
    </row>
    <row r="277" spans="1:4" ht="12.75">
      <c r="A277" s="278" t="s">
        <v>758</v>
      </c>
      <c r="B277" s="287" t="s">
        <v>759</v>
      </c>
      <c r="C277" s="280"/>
      <c r="D277" s="280"/>
    </row>
    <row r="278" spans="1:4" ht="12.75">
      <c r="A278" s="278" t="s">
        <v>760</v>
      </c>
      <c r="B278" s="287" t="s">
        <v>761</v>
      </c>
      <c r="C278" s="280"/>
      <c r="D278" s="280"/>
    </row>
    <row r="279" spans="1:4" ht="12.75">
      <c r="A279" s="278" t="s">
        <v>762</v>
      </c>
      <c r="B279" s="287" t="s">
        <v>763</v>
      </c>
      <c r="C279" s="280"/>
      <c r="D279" s="280"/>
    </row>
    <row r="280" spans="1:4" ht="12.75">
      <c r="A280" s="278" t="s">
        <v>764</v>
      </c>
      <c r="B280" s="287" t="s">
        <v>765</v>
      </c>
      <c r="C280" s="280"/>
      <c r="D280" s="280"/>
    </row>
    <row r="281" spans="1:4" ht="12.75">
      <c r="A281" s="278" t="s">
        <v>766</v>
      </c>
      <c r="B281" s="287" t="s">
        <v>767</v>
      </c>
      <c r="C281" s="280"/>
      <c r="D281" s="280"/>
    </row>
    <row r="282" spans="1:4" ht="12.75">
      <c r="A282" s="278" t="s">
        <v>768</v>
      </c>
      <c r="B282" s="287" t="s">
        <v>769</v>
      </c>
      <c r="C282" s="280"/>
      <c r="D282" s="280"/>
    </row>
    <row r="283" spans="1:4" ht="12.75">
      <c r="A283" s="278" t="s">
        <v>770</v>
      </c>
      <c r="B283" s="283" t="s">
        <v>771</v>
      </c>
      <c r="C283" s="280"/>
      <c r="D283" s="280"/>
    </row>
    <row r="284" spans="1:4" ht="12.75">
      <c r="A284" s="284" t="s">
        <v>772</v>
      </c>
      <c r="B284" s="286" t="s">
        <v>773</v>
      </c>
      <c r="C284" s="280"/>
      <c r="D284" s="280"/>
    </row>
    <row r="285" spans="1:4" ht="12.75">
      <c r="A285" s="284" t="s">
        <v>774</v>
      </c>
      <c r="B285" s="286" t="s">
        <v>775</v>
      </c>
      <c r="C285" s="280"/>
      <c r="D285" s="280"/>
    </row>
    <row r="286" spans="1:4" ht="12.75">
      <c r="A286" s="278" t="s">
        <v>776</v>
      </c>
      <c r="B286" s="286" t="s">
        <v>777</v>
      </c>
      <c r="C286" s="280"/>
      <c r="D286" s="280"/>
    </row>
    <row r="287" spans="1:4" ht="12.75">
      <c r="A287" s="278" t="s">
        <v>778</v>
      </c>
      <c r="B287" s="283" t="s">
        <v>779</v>
      </c>
      <c r="C287" s="280"/>
      <c r="D287" s="280"/>
    </row>
    <row r="288" spans="1:4" ht="12.75">
      <c r="A288" s="278" t="s">
        <v>780</v>
      </c>
      <c r="B288" s="283" t="s">
        <v>781</v>
      </c>
      <c r="C288" s="280"/>
      <c r="D288" s="280"/>
    </row>
    <row r="289" spans="1:4" ht="12.75">
      <c r="A289" s="278" t="s">
        <v>782</v>
      </c>
      <c r="B289" s="283" t="s">
        <v>783</v>
      </c>
      <c r="C289" s="280"/>
      <c r="D289" s="280"/>
    </row>
    <row r="290" spans="1:4" ht="12.75">
      <c r="A290" s="278" t="s">
        <v>784</v>
      </c>
      <c r="B290" s="283" t="s">
        <v>785</v>
      </c>
      <c r="C290" s="280"/>
      <c r="D290" s="280"/>
    </row>
    <row r="291" spans="1:4" ht="12.75">
      <c r="A291" s="278" t="s">
        <v>786</v>
      </c>
      <c r="B291" s="283" t="s">
        <v>787</v>
      </c>
      <c r="C291" s="280"/>
      <c r="D291" s="280"/>
    </row>
    <row r="292" spans="1:4" ht="12.75">
      <c r="A292" s="278" t="s">
        <v>788</v>
      </c>
      <c r="B292" s="283" t="s">
        <v>789</v>
      </c>
      <c r="C292" s="280"/>
      <c r="D292" s="280"/>
    </row>
    <row r="293" spans="1:4" ht="12.75">
      <c r="A293" s="278" t="s">
        <v>790</v>
      </c>
      <c r="B293" s="283" t="s">
        <v>791</v>
      </c>
      <c r="C293" s="280"/>
      <c r="D293" s="280"/>
    </row>
    <row r="294" spans="1:4" ht="12.75">
      <c r="A294" s="278" t="s">
        <v>792</v>
      </c>
      <c r="B294" s="283" t="s">
        <v>793</v>
      </c>
      <c r="C294" s="280"/>
      <c r="D294" s="280"/>
    </row>
    <row r="295" spans="1:4" ht="12.75">
      <c r="A295" s="278" t="s">
        <v>794</v>
      </c>
      <c r="B295" s="283" t="s">
        <v>795</v>
      </c>
      <c r="C295" s="280"/>
      <c r="D295" s="280"/>
    </row>
    <row r="296" spans="1:4" ht="12.75">
      <c r="A296" s="278" t="s">
        <v>796</v>
      </c>
      <c r="B296" s="283" t="s">
        <v>797</v>
      </c>
      <c r="C296" s="280"/>
      <c r="D296" s="280"/>
    </row>
    <row r="297" spans="1:4" ht="12.75">
      <c r="A297" s="278" t="s">
        <v>798</v>
      </c>
      <c r="B297" s="283" t="s">
        <v>799</v>
      </c>
      <c r="C297" s="280"/>
      <c r="D297" s="280"/>
    </row>
    <row r="298" spans="1:4" ht="12.75">
      <c r="A298" s="278" t="s">
        <v>800</v>
      </c>
      <c r="B298" s="283" t="s">
        <v>801</v>
      </c>
      <c r="C298" s="280"/>
      <c r="D298" s="280"/>
    </row>
    <row r="299" spans="1:4" ht="12.75">
      <c r="A299" s="278" t="s">
        <v>802</v>
      </c>
      <c r="B299" s="283" t="s">
        <v>803</v>
      </c>
      <c r="C299" s="280"/>
      <c r="D299" s="280"/>
    </row>
    <row r="300" spans="1:4" ht="12.75">
      <c r="A300" s="278" t="s">
        <v>804</v>
      </c>
      <c r="B300" s="283" t="s">
        <v>805</v>
      </c>
      <c r="C300" s="280"/>
      <c r="D300" s="280"/>
    </row>
    <row r="301" spans="1:4" ht="12.75">
      <c r="A301" s="278" t="s">
        <v>806</v>
      </c>
      <c r="B301" s="283" t="s">
        <v>807</v>
      </c>
      <c r="C301" s="280"/>
      <c r="D301" s="280"/>
    </row>
    <row r="302" spans="1:4" ht="12.75">
      <c r="A302" s="278" t="s">
        <v>808</v>
      </c>
      <c r="B302" s="283" t="s">
        <v>809</v>
      </c>
      <c r="C302" s="280"/>
      <c r="D302" s="280"/>
    </row>
    <row r="303" spans="1:4" ht="12.75">
      <c r="A303" s="278" t="s">
        <v>810</v>
      </c>
      <c r="B303" s="283" t="s">
        <v>811</v>
      </c>
      <c r="C303" s="280"/>
      <c r="D303" s="280"/>
    </row>
    <row r="304" spans="1:4" ht="12.75">
      <c r="A304" s="278" t="s">
        <v>812</v>
      </c>
      <c r="B304" s="283" t="s">
        <v>813</v>
      </c>
      <c r="C304" s="280"/>
      <c r="D304" s="280"/>
    </row>
    <row r="305" spans="1:4" ht="12.75">
      <c r="A305" s="278" t="s">
        <v>814</v>
      </c>
      <c r="B305" s="283" t="s">
        <v>815</v>
      </c>
      <c r="C305" s="280"/>
      <c r="D305" s="280"/>
    </row>
    <row r="306" spans="1:4" ht="12.75">
      <c r="A306" s="278" t="s">
        <v>816</v>
      </c>
      <c r="B306" s="283" t="s">
        <v>817</v>
      </c>
      <c r="C306" s="280"/>
      <c r="D306" s="280"/>
    </row>
    <row r="307" spans="1:4" ht="12.75">
      <c r="A307" s="278" t="s">
        <v>818</v>
      </c>
      <c r="B307" s="287" t="s">
        <v>819</v>
      </c>
      <c r="C307" s="280"/>
      <c r="D307" s="280"/>
    </row>
    <row r="308" spans="1:4" ht="12.75">
      <c r="A308" s="278" t="s">
        <v>820</v>
      </c>
      <c r="B308" s="287" t="s">
        <v>821</v>
      </c>
      <c r="C308" s="280"/>
      <c r="D308" s="280"/>
    </row>
    <row r="309" spans="1:4" ht="12.75">
      <c r="A309" s="278" t="s">
        <v>822</v>
      </c>
      <c r="B309" s="287" t="s">
        <v>823</v>
      </c>
      <c r="C309" s="280"/>
      <c r="D309" s="280"/>
    </row>
    <row r="310" spans="1:4" ht="12.75">
      <c r="A310" s="278" t="s">
        <v>824</v>
      </c>
      <c r="B310" s="287" t="s">
        <v>825</v>
      </c>
      <c r="C310" s="280"/>
      <c r="D310" s="280"/>
    </row>
    <row r="311" spans="1:4" ht="12.75">
      <c r="A311" s="278" t="s">
        <v>826</v>
      </c>
      <c r="B311" s="287" t="s">
        <v>827</v>
      </c>
      <c r="C311" s="280"/>
      <c r="D311" s="280"/>
    </row>
    <row r="312" spans="1:4" ht="12.75">
      <c r="A312" s="278" t="s">
        <v>828</v>
      </c>
      <c r="B312" s="287" t="s">
        <v>829</v>
      </c>
      <c r="C312" s="280"/>
      <c r="D312" s="280"/>
    </row>
    <row r="313" spans="1:4" ht="12.75">
      <c r="A313" s="278" t="s">
        <v>830</v>
      </c>
      <c r="B313" s="287" t="s">
        <v>831</v>
      </c>
      <c r="C313" s="280"/>
      <c r="D313" s="280"/>
    </row>
    <row r="314" spans="1:4" ht="12.75">
      <c r="A314" s="277">
        <v>7</v>
      </c>
      <c r="B314" s="285" t="s">
        <v>832</v>
      </c>
      <c r="C314" s="276"/>
      <c r="D314" s="276"/>
    </row>
    <row r="315" spans="1:4" ht="12.75">
      <c r="A315" s="278" t="s">
        <v>833</v>
      </c>
      <c r="B315" s="287" t="s">
        <v>834</v>
      </c>
      <c r="C315" s="280"/>
      <c r="D315" s="280"/>
    </row>
    <row r="316" spans="1:4" ht="12.75">
      <c r="A316" s="278" t="s">
        <v>835</v>
      </c>
      <c r="B316" s="287" t="s">
        <v>836</v>
      </c>
      <c r="C316" s="280"/>
      <c r="D316" s="280"/>
    </row>
    <row r="317" spans="1:4" ht="12.75">
      <c r="A317" s="278" t="s">
        <v>837</v>
      </c>
      <c r="B317" s="287" t="s">
        <v>838</v>
      </c>
      <c r="C317" s="280"/>
      <c r="D317" s="280"/>
    </row>
    <row r="318" spans="1:4" ht="12.75">
      <c r="A318" s="278" t="s">
        <v>839</v>
      </c>
      <c r="B318" s="287" t="s">
        <v>840</v>
      </c>
      <c r="C318" s="280"/>
      <c r="D318" s="280"/>
    </row>
    <row r="319" spans="1:4" ht="12.75">
      <c r="A319" s="278" t="s">
        <v>841</v>
      </c>
      <c r="B319" s="287" t="s">
        <v>842</v>
      </c>
      <c r="C319" s="280"/>
      <c r="D319" s="280"/>
    </row>
    <row r="320" spans="1:4" ht="12.75">
      <c r="A320" s="278" t="s">
        <v>843</v>
      </c>
      <c r="B320" s="287" t="s">
        <v>844</v>
      </c>
      <c r="C320" s="280"/>
      <c r="D320" s="280"/>
    </row>
    <row r="321" spans="1:4" ht="12.75">
      <c r="A321" s="278" t="s">
        <v>845</v>
      </c>
      <c r="B321" s="287" t="s">
        <v>846</v>
      </c>
      <c r="C321" s="280"/>
      <c r="D321" s="280"/>
    </row>
    <row r="322" spans="1:4" ht="12.75">
      <c r="A322" s="278" t="s">
        <v>847</v>
      </c>
      <c r="B322" s="286" t="s">
        <v>848</v>
      </c>
      <c r="C322" s="280"/>
      <c r="D322" s="280"/>
    </row>
    <row r="323" spans="1:4" ht="12.75">
      <c r="A323" s="278" t="s">
        <v>849</v>
      </c>
      <c r="B323" s="286" t="s">
        <v>850</v>
      </c>
      <c r="C323" s="280"/>
      <c r="D323" s="280"/>
    </row>
    <row r="324" spans="1:4" ht="12.75">
      <c r="A324" s="278" t="s">
        <v>851</v>
      </c>
      <c r="B324" s="287" t="s">
        <v>852</v>
      </c>
      <c r="C324" s="280"/>
      <c r="D324" s="280"/>
    </row>
    <row r="325" spans="1:4" ht="12.75">
      <c r="A325" s="278" t="s">
        <v>853</v>
      </c>
      <c r="B325" s="287" t="s">
        <v>854</v>
      </c>
      <c r="C325" s="280"/>
      <c r="D325" s="280"/>
    </row>
    <row r="326" spans="1:4" ht="12.75">
      <c r="A326" s="278" t="s">
        <v>855</v>
      </c>
      <c r="B326" s="287" t="s">
        <v>856</v>
      </c>
      <c r="C326" s="280"/>
      <c r="D326" s="280"/>
    </row>
    <row r="327" spans="1:4" ht="12.75">
      <c r="A327" s="278" t="s">
        <v>857</v>
      </c>
      <c r="B327" s="287" t="s">
        <v>858</v>
      </c>
      <c r="C327" s="280"/>
      <c r="D327" s="280"/>
    </row>
    <row r="328" spans="1:4" ht="12.75">
      <c r="A328" s="278" t="s">
        <v>859</v>
      </c>
      <c r="B328" s="286" t="s">
        <v>860</v>
      </c>
      <c r="C328" s="280"/>
      <c r="D328" s="280"/>
    </row>
    <row r="329" spans="1:4" ht="12.75">
      <c r="A329" s="278" t="s">
        <v>861</v>
      </c>
      <c r="B329" s="286" t="s">
        <v>862</v>
      </c>
      <c r="C329" s="280"/>
      <c r="D329" s="280"/>
    </row>
    <row r="330" spans="1:4" ht="12.75">
      <c r="A330" s="278" t="s">
        <v>863</v>
      </c>
      <c r="B330" s="287" t="s">
        <v>864</v>
      </c>
      <c r="C330" s="280"/>
      <c r="D330" s="280"/>
    </row>
    <row r="331" spans="1:4" ht="12.75">
      <c r="A331" s="278" t="s">
        <v>865</v>
      </c>
      <c r="B331" s="287" t="s">
        <v>866</v>
      </c>
      <c r="C331" s="280"/>
      <c r="D331" s="280"/>
    </row>
    <row r="332" spans="1:4" ht="12.75">
      <c r="A332" s="278" t="s">
        <v>867</v>
      </c>
      <c r="B332" s="283" t="s">
        <v>868</v>
      </c>
      <c r="C332" s="280"/>
      <c r="D332" s="280"/>
    </row>
    <row r="333" spans="1:4" ht="12.75">
      <c r="A333" s="278" t="s">
        <v>869</v>
      </c>
      <c r="B333" s="283" t="s">
        <v>870</v>
      </c>
      <c r="C333" s="280"/>
      <c r="D333" s="280"/>
    </row>
    <row r="334" spans="1:4" ht="12.75">
      <c r="A334" s="278" t="s">
        <v>871</v>
      </c>
      <c r="B334" s="283" t="s">
        <v>872</v>
      </c>
      <c r="C334" s="280"/>
      <c r="D334" s="280"/>
    </row>
    <row r="335" spans="1:4" ht="12.75">
      <c r="A335" s="278" t="s">
        <v>873</v>
      </c>
      <c r="B335" s="283" t="s">
        <v>874</v>
      </c>
      <c r="C335" s="280"/>
      <c r="D335" s="280"/>
    </row>
    <row r="336" spans="1:4" ht="12.75">
      <c r="A336" s="278" t="s">
        <v>875</v>
      </c>
      <c r="B336" s="283" t="s">
        <v>876</v>
      </c>
      <c r="C336" s="280"/>
      <c r="D336" s="280"/>
    </row>
    <row r="337" spans="1:4" ht="12.75">
      <c r="A337" s="278" t="s">
        <v>877</v>
      </c>
      <c r="B337" s="283" t="s">
        <v>878</v>
      </c>
      <c r="C337" s="280"/>
      <c r="D337" s="280"/>
    </row>
    <row r="338" spans="1:4" ht="12.75">
      <c r="A338" s="278" t="s">
        <v>879</v>
      </c>
      <c r="B338" s="283" t="s">
        <v>880</v>
      </c>
      <c r="C338" s="280"/>
      <c r="D338" s="280"/>
    </row>
    <row r="339" spans="1:4" ht="12.75">
      <c r="A339" s="278" t="s">
        <v>881</v>
      </c>
      <c r="B339" s="283" t="s">
        <v>882</v>
      </c>
      <c r="C339" s="280"/>
      <c r="D339" s="280"/>
    </row>
    <row r="340" spans="1:4" ht="12.75">
      <c r="A340" s="278" t="s">
        <v>883</v>
      </c>
      <c r="B340" s="283" t="s">
        <v>884</v>
      </c>
      <c r="C340" s="280"/>
      <c r="D340" s="280"/>
    </row>
    <row r="341" spans="1:4" ht="12.75">
      <c r="A341" s="278" t="s">
        <v>885</v>
      </c>
      <c r="B341" s="283" t="s">
        <v>886</v>
      </c>
      <c r="C341" s="280"/>
      <c r="D341" s="280"/>
    </row>
    <row r="342" spans="1:4" ht="12.75">
      <c r="A342" s="278" t="s">
        <v>887</v>
      </c>
      <c r="B342" s="283" t="s">
        <v>888</v>
      </c>
      <c r="C342" s="280"/>
      <c r="D342" s="280"/>
    </row>
    <row r="343" spans="1:4" ht="12.75">
      <c r="A343" s="277">
        <v>8</v>
      </c>
      <c r="B343" s="285" t="s">
        <v>889</v>
      </c>
      <c r="C343" s="276"/>
      <c r="D343" s="276"/>
    </row>
    <row r="344" spans="1:4" ht="12.75">
      <c r="A344" s="288" t="s">
        <v>890</v>
      </c>
      <c r="B344" s="286" t="s">
        <v>891</v>
      </c>
      <c r="C344" s="280"/>
      <c r="D344" s="280"/>
    </row>
    <row r="345" spans="1:4" ht="12.75">
      <c r="A345" s="288" t="s">
        <v>892</v>
      </c>
      <c r="B345" s="286" t="s">
        <v>893</v>
      </c>
      <c r="C345" s="280"/>
      <c r="D345" s="280"/>
    </row>
    <row r="346" spans="1:4" ht="12.75">
      <c r="A346" s="278" t="s">
        <v>894</v>
      </c>
      <c r="B346" s="283" t="s">
        <v>895</v>
      </c>
      <c r="C346" s="280"/>
      <c r="D346" s="280"/>
    </row>
    <row r="347" spans="1:4" ht="12.75">
      <c r="A347" s="278" t="s">
        <v>896</v>
      </c>
      <c r="B347" s="283" t="s">
        <v>897</v>
      </c>
      <c r="C347" s="280"/>
      <c r="D347" s="280"/>
    </row>
    <row r="348" spans="1:4" ht="12.75">
      <c r="A348" s="284" t="s">
        <v>898</v>
      </c>
      <c r="B348" s="286" t="s">
        <v>899</v>
      </c>
      <c r="C348" s="280"/>
      <c r="D348" s="280"/>
    </row>
    <row r="349" spans="1:4" ht="12.75">
      <c r="A349" s="284" t="s">
        <v>900</v>
      </c>
      <c r="B349" s="286" t="s">
        <v>901</v>
      </c>
      <c r="C349" s="280"/>
      <c r="D349" s="280"/>
    </row>
    <row r="350" spans="1:4" ht="12.75">
      <c r="A350" s="284" t="s">
        <v>902</v>
      </c>
      <c r="B350" s="286" t="s">
        <v>903</v>
      </c>
      <c r="C350" s="280"/>
      <c r="D350" s="280"/>
    </row>
    <row r="351" spans="1:4" ht="12.75">
      <c r="A351" s="284" t="s">
        <v>904</v>
      </c>
      <c r="B351" s="286" t="s">
        <v>905</v>
      </c>
      <c r="C351" s="280"/>
      <c r="D351" s="280"/>
    </row>
    <row r="352" spans="1:4" ht="12.75">
      <c r="A352" s="284" t="s">
        <v>906</v>
      </c>
      <c r="B352" s="286" t="s">
        <v>907</v>
      </c>
      <c r="C352" s="280"/>
      <c r="D352" s="280"/>
    </row>
    <row r="353" spans="1:4" ht="12.75">
      <c r="A353" s="278" t="s">
        <v>908</v>
      </c>
      <c r="B353" s="287" t="s">
        <v>909</v>
      </c>
      <c r="C353" s="280"/>
      <c r="D353" s="280"/>
    </row>
    <row r="354" spans="1:4" ht="12.75">
      <c r="A354" s="278" t="s">
        <v>910</v>
      </c>
      <c r="B354" s="287" t="s">
        <v>911</v>
      </c>
      <c r="C354" s="280"/>
      <c r="D354" s="280"/>
    </row>
    <row r="355" spans="1:4" ht="12.75">
      <c r="A355" s="278" t="s">
        <v>912</v>
      </c>
      <c r="B355" s="283" t="s">
        <v>913</v>
      </c>
      <c r="C355" s="280"/>
      <c r="D355" s="280"/>
    </row>
    <row r="356" spans="1:4" ht="12.75">
      <c r="A356" s="278" t="s">
        <v>914</v>
      </c>
      <c r="B356" s="283" t="s">
        <v>915</v>
      </c>
      <c r="C356" s="280"/>
      <c r="D356" s="280"/>
    </row>
    <row r="357" spans="1:4" ht="12.75">
      <c r="A357" s="278" t="s">
        <v>916</v>
      </c>
      <c r="B357" s="283" t="s">
        <v>917</v>
      </c>
      <c r="C357" s="280"/>
      <c r="D357" s="280"/>
    </row>
    <row r="358" spans="1:4" ht="12.75">
      <c r="A358" s="278" t="s">
        <v>918</v>
      </c>
      <c r="B358" s="283" t="s">
        <v>919</v>
      </c>
      <c r="C358" s="280"/>
      <c r="D358" s="280"/>
    </row>
    <row r="359" spans="1:4" ht="12.75">
      <c r="A359" s="278" t="s">
        <v>920</v>
      </c>
      <c r="B359" s="283" t="s">
        <v>921</v>
      </c>
      <c r="C359" s="280"/>
      <c r="D359" s="280"/>
    </row>
    <row r="360" spans="1:4" ht="12.75">
      <c r="A360" s="278" t="s">
        <v>922</v>
      </c>
      <c r="B360" s="283" t="s">
        <v>921</v>
      </c>
      <c r="C360" s="280"/>
      <c r="D360" s="280"/>
    </row>
    <row r="361" spans="1:4" ht="12.75">
      <c r="A361" s="278" t="s">
        <v>923</v>
      </c>
      <c r="B361" s="287" t="s">
        <v>924</v>
      </c>
      <c r="C361" s="280"/>
      <c r="D361" s="280"/>
    </row>
    <row r="362" spans="1:4" ht="12.75">
      <c r="A362" s="278" t="s">
        <v>925</v>
      </c>
      <c r="B362" s="287" t="s">
        <v>926</v>
      </c>
      <c r="C362" s="280"/>
      <c r="D362" s="280"/>
    </row>
    <row r="363" spans="1:4" ht="12.75">
      <c r="A363" s="278" t="s">
        <v>927</v>
      </c>
      <c r="B363" s="283" t="s">
        <v>928</v>
      </c>
      <c r="C363" s="280"/>
      <c r="D363" s="280"/>
    </row>
    <row r="364" spans="1:4" ht="12.75">
      <c r="A364" s="278" t="s">
        <v>929</v>
      </c>
      <c r="B364" s="283" t="s">
        <v>930</v>
      </c>
      <c r="C364" s="280"/>
      <c r="D364" s="280"/>
    </row>
    <row r="365" spans="1:4" ht="12.75">
      <c r="A365" s="278" t="s">
        <v>931</v>
      </c>
      <c r="B365" s="283" t="s">
        <v>932</v>
      </c>
      <c r="C365" s="280"/>
      <c r="D365" s="280"/>
    </row>
    <row r="366" spans="1:4" ht="12.75">
      <c r="A366" s="278" t="s">
        <v>933</v>
      </c>
      <c r="B366" s="283" t="s">
        <v>934</v>
      </c>
      <c r="C366" s="280"/>
      <c r="D366" s="280"/>
    </row>
    <row r="367" spans="1:4" ht="12.75">
      <c r="A367" s="278" t="s">
        <v>935</v>
      </c>
      <c r="B367" s="283" t="s">
        <v>936</v>
      </c>
      <c r="C367" s="280"/>
      <c r="D367" s="280"/>
    </row>
    <row r="368" spans="1:4" ht="12.75">
      <c r="A368" s="278" t="s">
        <v>937</v>
      </c>
      <c r="B368" s="283" t="s">
        <v>938</v>
      </c>
      <c r="C368" s="280"/>
      <c r="D368" s="280"/>
    </row>
    <row r="369" spans="1:4" ht="12.75">
      <c r="A369" s="278" t="s">
        <v>939</v>
      </c>
      <c r="B369" s="283" t="s">
        <v>940</v>
      </c>
      <c r="C369" s="280"/>
      <c r="D369" s="280"/>
    </row>
    <row r="370" spans="1:4" ht="12.75">
      <c r="A370" s="278" t="s">
        <v>941</v>
      </c>
      <c r="B370" s="283" t="s">
        <v>942</v>
      </c>
      <c r="C370" s="280"/>
      <c r="D370" s="280"/>
    </row>
    <row r="371" spans="1:4" ht="12.75">
      <c r="A371" s="278" t="s">
        <v>943</v>
      </c>
      <c r="B371" s="286" t="s">
        <v>944</v>
      </c>
      <c r="C371" s="280"/>
      <c r="D371" s="280"/>
    </row>
    <row r="372" spans="1:4" ht="12.75">
      <c r="A372" s="278" t="s">
        <v>945</v>
      </c>
      <c r="B372" s="286" t="s">
        <v>946</v>
      </c>
      <c r="C372" s="280"/>
      <c r="D372" s="280"/>
    </row>
    <row r="373" spans="1:4" ht="12.75">
      <c r="A373" s="278" t="s">
        <v>947</v>
      </c>
      <c r="B373" s="283" t="s">
        <v>948</v>
      </c>
      <c r="C373" s="280"/>
      <c r="D373" s="280"/>
    </row>
    <row r="374" spans="1:4" ht="12.75">
      <c r="A374" s="278" t="s">
        <v>949</v>
      </c>
      <c r="B374" s="286" t="s">
        <v>950</v>
      </c>
      <c r="C374" s="280"/>
      <c r="D374" s="280"/>
    </row>
    <row r="375" spans="1:4" ht="12.75">
      <c r="A375" s="278" t="s">
        <v>951</v>
      </c>
      <c r="B375" s="286" t="s">
        <v>952</v>
      </c>
      <c r="C375" s="280"/>
      <c r="D375" s="280"/>
    </row>
    <row r="376" spans="1:4" ht="12.75">
      <c r="A376" s="278" t="s">
        <v>953</v>
      </c>
      <c r="B376" s="283" t="s">
        <v>954</v>
      </c>
      <c r="C376" s="280"/>
      <c r="D376" s="280"/>
    </row>
    <row r="377" spans="1:4" ht="12.75">
      <c r="A377" s="278" t="s">
        <v>955</v>
      </c>
      <c r="B377" s="283" t="s">
        <v>956</v>
      </c>
      <c r="C377" s="280"/>
      <c r="D377" s="280"/>
    </row>
    <row r="378" spans="1:4" ht="12.75">
      <c r="A378" s="278" t="s">
        <v>957</v>
      </c>
      <c r="B378" s="283" t="s">
        <v>958</v>
      </c>
      <c r="C378" s="280"/>
      <c r="D378" s="280"/>
    </row>
    <row r="379" spans="1:4" ht="12.75">
      <c r="A379" s="278" t="s">
        <v>959</v>
      </c>
      <c r="B379" s="286" t="s">
        <v>960</v>
      </c>
      <c r="C379" s="280"/>
      <c r="D379" s="280"/>
    </row>
    <row r="380" spans="1:4" ht="12.75">
      <c r="A380" s="278" t="s">
        <v>961</v>
      </c>
      <c r="B380" s="286" t="s">
        <v>962</v>
      </c>
      <c r="C380" s="280"/>
      <c r="D380" s="280"/>
    </row>
    <row r="381" spans="1:4" ht="12.75">
      <c r="A381" s="278" t="s">
        <v>963</v>
      </c>
      <c r="B381" s="286" t="s">
        <v>964</v>
      </c>
      <c r="C381" s="280"/>
      <c r="D381" s="280"/>
    </row>
    <row r="382" spans="1:4" ht="12.75">
      <c r="A382" s="278" t="s">
        <v>965</v>
      </c>
      <c r="B382" s="283" t="s">
        <v>966</v>
      </c>
      <c r="C382" s="280"/>
      <c r="D382" s="280"/>
    </row>
    <row r="383" spans="1:4" ht="12.75">
      <c r="A383" s="278" t="s">
        <v>967</v>
      </c>
      <c r="B383" s="283" t="s">
        <v>968</v>
      </c>
      <c r="C383" s="280"/>
      <c r="D383" s="280"/>
    </row>
    <row r="384" spans="1:4" ht="12.75">
      <c r="A384" s="278" t="s">
        <v>969</v>
      </c>
      <c r="B384" s="283" t="s">
        <v>970</v>
      </c>
      <c r="C384" s="280"/>
      <c r="D384" s="280"/>
    </row>
    <row r="385" spans="1:4" ht="12.75">
      <c r="A385" s="278" t="s">
        <v>971</v>
      </c>
      <c r="B385" s="283" t="s">
        <v>972</v>
      </c>
      <c r="C385" s="280"/>
      <c r="D385" s="280"/>
    </row>
    <row r="386" spans="1:4" ht="12.75">
      <c r="A386" s="278" t="s">
        <v>973</v>
      </c>
      <c r="B386" s="283" t="s">
        <v>974</v>
      </c>
      <c r="C386" s="280"/>
      <c r="D386" s="280"/>
    </row>
    <row r="387" spans="1:4" ht="12.75">
      <c r="A387" s="278" t="s">
        <v>975</v>
      </c>
      <c r="B387" s="283" t="s">
        <v>976</v>
      </c>
      <c r="C387" s="280"/>
      <c r="D387" s="280"/>
    </row>
    <row r="388" spans="1:4" ht="12.75">
      <c r="A388" s="278" t="s">
        <v>977</v>
      </c>
      <c r="B388" s="283" t="s">
        <v>978</v>
      </c>
      <c r="C388" s="280"/>
      <c r="D388" s="280"/>
    </row>
    <row r="389" spans="1:4" ht="12.75">
      <c r="A389" s="278" t="s">
        <v>979</v>
      </c>
      <c r="B389" s="283" t="s">
        <v>980</v>
      </c>
      <c r="C389" s="280"/>
      <c r="D389" s="280"/>
    </row>
    <row r="390" spans="1:4" ht="12.75">
      <c r="A390" s="278" t="s">
        <v>981</v>
      </c>
      <c r="B390" s="283" t="s">
        <v>982</v>
      </c>
      <c r="C390" s="280"/>
      <c r="D390" s="280"/>
    </row>
    <row r="391" spans="1:4" ht="12.75">
      <c r="A391" s="278" t="s">
        <v>983</v>
      </c>
      <c r="B391" s="283" t="s">
        <v>984</v>
      </c>
      <c r="C391" s="280"/>
      <c r="D391" s="280"/>
    </row>
    <row r="392" spans="1:4" ht="12.75">
      <c r="A392" s="278" t="s">
        <v>985</v>
      </c>
      <c r="B392" s="283" t="s">
        <v>986</v>
      </c>
      <c r="C392" s="280"/>
      <c r="D392" s="280"/>
    </row>
    <row r="393" spans="1:4" ht="12.75">
      <c r="A393" s="278" t="s">
        <v>987</v>
      </c>
      <c r="B393" s="283" t="s">
        <v>988</v>
      </c>
      <c r="C393" s="280"/>
      <c r="D393" s="280"/>
    </row>
    <row r="394" spans="1:4" ht="12.75">
      <c r="A394" s="278" t="s">
        <v>989</v>
      </c>
      <c r="B394" s="286" t="s">
        <v>990</v>
      </c>
      <c r="C394" s="280"/>
      <c r="D394" s="280"/>
    </row>
    <row r="395" spans="1:4" ht="12.75">
      <c r="A395" s="278" t="s">
        <v>991</v>
      </c>
      <c r="B395" s="286" t="s">
        <v>992</v>
      </c>
      <c r="C395" s="280"/>
      <c r="D395" s="280"/>
    </row>
    <row r="396" spans="1:4" ht="12.75">
      <c r="A396" s="278" t="s">
        <v>993</v>
      </c>
      <c r="B396" s="286" t="s">
        <v>994</v>
      </c>
      <c r="C396" s="280"/>
      <c r="D396" s="280"/>
    </row>
    <row r="397" spans="1:4" ht="12.75">
      <c r="A397" s="278" t="s">
        <v>995</v>
      </c>
      <c r="B397" s="286" t="s">
        <v>996</v>
      </c>
      <c r="C397" s="280"/>
      <c r="D397" s="280"/>
    </row>
    <row r="398" spans="1:4" ht="12.75">
      <c r="A398" s="278" t="s">
        <v>997</v>
      </c>
      <c r="B398" s="283" t="s">
        <v>998</v>
      </c>
      <c r="C398" s="280"/>
      <c r="D398" s="280"/>
    </row>
    <row r="399" spans="1:4" ht="12.75">
      <c r="A399" s="278" t="s">
        <v>999</v>
      </c>
      <c r="B399" s="283" t="s">
        <v>1000</v>
      </c>
      <c r="C399" s="280"/>
      <c r="D399" s="280"/>
    </row>
    <row r="400" spans="1:4" ht="12.75">
      <c r="A400" s="278" t="s">
        <v>1001</v>
      </c>
      <c r="B400" s="283" t="s">
        <v>1002</v>
      </c>
      <c r="C400" s="280"/>
      <c r="D400" s="280"/>
    </row>
    <row r="401" spans="1:4" ht="12.75">
      <c r="A401" s="278" t="s">
        <v>1003</v>
      </c>
      <c r="B401" s="283" t="s">
        <v>1004</v>
      </c>
      <c r="C401" s="280"/>
      <c r="D401" s="280"/>
    </row>
    <row r="402" spans="1:4" ht="12.75">
      <c r="A402" s="278" t="s">
        <v>1005</v>
      </c>
      <c r="B402" s="283" t="s">
        <v>1006</v>
      </c>
      <c r="C402" s="280"/>
      <c r="D402" s="280"/>
    </row>
    <row r="403" spans="1:4" ht="12.75">
      <c r="A403" s="278" t="s">
        <v>1007</v>
      </c>
      <c r="B403" s="283" t="s">
        <v>1008</v>
      </c>
      <c r="C403" s="280"/>
      <c r="D403" s="280"/>
    </row>
    <row r="404" spans="1:4" ht="12.75">
      <c r="A404" s="278" t="s">
        <v>1009</v>
      </c>
      <c r="B404" s="283" t="s">
        <v>1010</v>
      </c>
      <c r="C404" s="280"/>
      <c r="D404" s="280"/>
    </row>
    <row r="405" spans="1:4" ht="12.75">
      <c r="A405" s="278" t="s">
        <v>1011</v>
      </c>
      <c r="B405" s="283" t="s">
        <v>1012</v>
      </c>
      <c r="C405" s="280"/>
      <c r="D405" s="280"/>
    </row>
    <row r="406" spans="1:4" ht="12.75">
      <c r="A406" s="278" t="s">
        <v>1013</v>
      </c>
      <c r="B406" s="283" t="s">
        <v>1014</v>
      </c>
      <c r="C406" s="280"/>
      <c r="D406" s="280"/>
    </row>
    <row r="407" spans="1:4" ht="12.75">
      <c r="A407" s="278" t="s">
        <v>1015</v>
      </c>
      <c r="B407" s="283" t="s">
        <v>1016</v>
      </c>
      <c r="C407" s="280"/>
      <c r="D407" s="280"/>
    </row>
    <row r="408" spans="1:4" ht="12.75">
      <c r="A408" s="278" t="s">
        <v>1017</v>
      </c>
      <c r="B408" s="283" t="s">
        <v>1018</v>
      </c>
      <c r="C408" s="280"/>
      <c r="D408" s="280"/>
    </row>
    <row r="409" spans="1:4" ht="12.75">
      <c r="A409" s="278" t="s">
        <v>1019</v>
      </c>
      <c r="B409" s="283" t="s">
        <v>1020</v>
      </c>
      <c r="C409" s="280"/>
      <c r="D409" s="280"/>
    </row>
    <row r="410" spans="1:4" ht="12.75">
      <c r="A410" s="278" t="s">
        <v>1021</v>
      </c>
      <c r="B410" s="283" t="s">
        <v>1022</v>
      </c>
      <c r="C410" s="280"/>
      <c r="D410" s="280"/>
    </row>
    <row r="411" spans="1:4" ht="12.75">
      <c r="A411" s="278" t="s">
        <v>1023</v>
      </c>
      <c r="B411" s="279" t="s">
        <v>1024</v>
      </c>
      <c r="C411" s="280"/>
      <c r="D411" s="280"/>
    </row>
    <row r="412" spans="1:4" ht="12.75">
      <c r="A412" s="278" t="s">
        <v>1025</v>
      </c>
      <c r="B412" s="279" t="s">
        <v>1026</v>
      </c>
      <c r="C412" s="280"/>
      <c r="D412" s="280"/>
    </row>
    <row r="413" spans="1:4" ht="12.75">
      <c r="A413" s="278" t="s">
        <v>1027</v>
      </c>
      <c r="B413" s="279" t="s">
        <v>1028</v>
      </c>
      <c r="C413" s="280"/>
      <c r="D413" s="280"/>
    </row>
    <row r="414" spans="1:4" ht="12.75">
      <c r="A414" s="278" t="s">
        <v>1029</v>
      </c>
      <c r="B414" s="279" t="s">
        <v>1030</v>
      </c>
      <c r="C414" s="280"/>
      <c r="D414" s="280"/>
    </row>
    <row r="415" spans="1:4" ht="12.75">
      <c r="A415" s="278" t="s">
        <v>1031</v>
      </c>
      <c r="B415" s="279" t="s">
        <v>1032</v>
      </c>
      <c r="C415" s="280"/>
      <c r="D415" s="280"/>
    </row>
    <row r="416" spans="1:4" ht="12.75">
      <c r="A416" s="278" t="s">
        <v>1033</v>
      </c>
      <c r="B416" s="279" t="s">
        <v>1034</v>
      </c>
      <c r="C416" s="280"/>
      <c r="D416" s="280"/>
    </row>
    <row r="417" spans="1:4" ht="12.75">
      <c r="A417" s="278" t="s">
        <v>1035</v>
      </c>
      <c r="B417" s="289" t="s">
        <v>1036</v>
      </c>
      <c r="C417" s="280"/>
      <c r="D417" s="280"/>
    </row>
    <row r="418" spans="1:4" ht="12.75">
      <c r="A418" s="278" t="s">
        <v>1037</v>
      </c>
      <c r="B418" s="279" t="s">
        <v>1038</v>
      </c>
      <c r="C418" s="280"/>
      <c r="D418" s="280"/>
    </row>
    <row r="419" spans="1:4" ht="12.75">
      <c r="A419" s="278" t="s">
        <v>1039</v>
      </c>
      <c r="B419" s="279" t="s">
        <v>1040</v>
      </c>
      <c r="C419" s="280"/>
      <c r="D419" s="280"/>
    </row>
    <row r="420" spans="1:4" ht="12.75">
      <c r="A420" s="278" t="s">
        <v>1041</v>
      </c>
      <c r="B420" s="279" t="s">
        <v>1042</v>
      </c>
      <c r="C420" s="280"/>
      <c r="D420" s="280"/>
    </row>
    <row r="421" spans="1:4" ht="12.75">
      <c r="A421" s="278" t="s">
        <v>1043</v>
      </c>
      <c r="B421" s="279" t="s">
        <v>1044</v>
      </c>
      <c r="C421" s="280"/>
      <c r="D421" s="280"/>
    </row>
    <row r="422" spans="1:4" ht="12.75">
      <c r="A422" s="278" t="s">
        <v>1045</v>
      </c>
      <c r="B422" s="279" t="s">
        <v>1046</v>
      </c>
      <c r="C422" s="280"/>
      <c r="D422" s="280"/>
    </row>
    <row r="423" spans="1:4" ht="12.75">
      <c r="A423" s="278" t="s">
        <v>1047</v>
      </c>
      <c r="B423" s="279" t="s">
        <v>1048</v>
      </c>
      <c r="C423" s="280"/>
      <c r="D423" s="280"/>
    </row>
    <row r="424" spans="1:4" ht="12.75">
      <c r="A424" s="278" t="s">
        <v>1049</v>
      </c>
      <c r="B424" s="279" t="s">
        <v>1050</v>
      </c>
      <c r="C424" s="280"/>
      <c r="D424" s="280"/>
    </row>
    <row r="425" spans="1:4" ht="12.75">
      <c r="A425" s="278" t="s">
        <v>1051</v>
      </c>
      <c r="B425" s="279" t="s">
        <v>1052</v>
      </c>
      <c r="C425" s="280"/>
      <c r="D425" s="280"/>
    </row>
    <row r="426" spans="1:4" ht="12.75">
      <c r="A426" s="278" t="s">
        <v>1053</v>
      </c>
      <c r="B426" s="279" t="s">
        <v>1054</v>
      </c>
      <c r="C426" s="280"/>
      <c r="D426" s="280"/>
    </row>
    <row r="427" spans="1:4" ht="12.75">
      <c r="A427" s="278" t="s">
        <v>1055</v>
      </c>
      <c r="B427" s="279" t="s">
        <v>1056</v>
      </c>
      <c r="C427" s="280"/>
      <c r="D427" s="280"/>
    </row>
    <row r="428" spans="1:4" ht="12.75">
      <c r="A428" s="277">
        <v>9</v>
      </c>
      <c r="B428" s="285" t="s">
        <v>1057</v>
      </c>
      <c r="C428" s="276"/>
      <c r="D428" s="276"/>
    </row>
    <row r="429" spans="1:4" ht="12.75">
      <c r="A429" s="278" t="s">
        <v>1058</v>
      </c>
      <c r="B429" s="289" t="s">
        <v>1059</v>
      </c>
      <c r="C429" s="280"/>
      <c r="D429" s="280"/>
    </row>
    <row r="430" spans="1:4" ht="12.75">
      <c r="A430" s="278" t="s">
        <v>1060</v>
      </c>
      <c r="B430" s="289" t="s">
        <v>1061</v>
      </c>
      <c r="C430" s="280"/>
      <c r="D430" s="280"/>
    </row>
    <row r="431" spans="1:4" ht="12.75">
      <c r="A431" s="278" t="s">
        <v>1062</v>
      </c>
      <c r="B431" s="289" t="s">
        <v>1063</v>
      </c>
      <c r="C431" s="280"/>
      <c r="D431" s="280"/>
    </row>
    <row r="432" spans="1:4" ht="12.75">
      <c r="A432" s="278" t="s">
        <v>1064</v>
      </c>
      <c r="B432" s="281" t="s">
        <v>1065</v>
      </c>
      <c r="C432" s="280"/>
      <c r="D432" s="280"/>
    </row>
    <row r="433" spans="1:4" ht="12.75">
      <c r="A433" s="278" t="s">
        <v>1066</v>
      </c>
      <c r="B433" s="279" t="s">
        <v>1067</v>
      </c>
      <c r="C433" s="280"/>
      <c r="D433" s="280"/>
    </row>
    <row r="434" spans="1:4" ht="12.75">
      <c r="A434" s="278" t="s">
        <v>1068</v>
      </c>
      <c r="B434" s="279" t="s">
        <v>1069</v>
      </c>
      <c r="C434" s="280"/>
      <c r="D434" s="280"/>
    </row>
    <row r="435" spans="1:4" ht="12.75">
      <c r="A435" s="278" t="s">
        <v>1070</v>
      </c>
      <c r="B435" s="279" t="s">
        <v>1071</v>
      </c>
      <c r="C435" s="280"/>
      <c r="D435" s="280"/>
    </row>
    <row r="436" spans="1:4" ht="12.75">
      <c r="A436" s="278" t="s">
        <v>1072</v>
      </c>
      <c r="B436" s="279" t="s">
        <v>1073</v>
      </c>
      <c r="C436" s="280"/>
      <c r="D436" s="280"/>
    </row>
    <row r="437" spans="1:4" ht="12.75">
      <c r="A437" s="278" t="s">
        <v>1074</v>
      </c>
      <c r="B437" s="279" t="s">
        <v>1075</v>
      </c>
      <c r="C437" s="280"/>
      <c r="D437" s="280"/>
    </row>
    <row r="438" spans="1:4" ht="12.75">
      <c r="A438" s="278" t="s">
        <v>1076</v>
      </c>
      <c r="B438" s="279" t="s">
        <v>1077</v>
      </c>
      <c r="C438" s="280"/>
      <c r="D438" s="280"/>
    </row>
    <row r="439" spans="1:4" ht="12.75">
      <c r="A439" s="278" t="s">
        <v>1078</v>
      </c>
      <c r="B439" s="279" t="s">
        <v>1079</v>
      </c>
      <c r="C439" s="280"/>
      <c r="D439" s="280"/>
    </row>
    <row r="440" spans="1:4" ht="12.75">
      <c r="A440" s="278" t="s">
        <v>1080</v>
      </c>
      <c r="B440" s="279" t="s">
        <v>1081</v>
      </c>
      <c r="C440" s="280"/>
      <c r="D440" s="280"/>
    </row>
    <row r="441" spans="1:4" ht="12.75">
      <c r="A441" s="278" t="s">
        <v>1082</v>
      </c>
      <c r="B441" s="279" t="s">
        <v>1083</v>
      </c>
      <c r="C441" s="280"/>
      <c r="D441" s="280"/>
    </row>
    <row r="442" spans="1:4" ht="12.75">
      <c r="A442" s="278" t="s">
        <v>1084</v>
      </c>
      <c r="B442" s="279" t="s">
        <v>1085</v>
      </c>
      <c r="C442" s="280"/>
      <c r="D442" s="280"/>
    </row>
    <row r="443" spans="1:4" ht="12.75">
      <c r="A443" s="278" t="s">
        <v>1086</v>
      </c>
      <c r="B443" s="279" t="s">
        <v>1087</v>
      </c>
      <c r="C443" s="280"/>
      <c r="D443" s="280"/>
    </row>
    <row r="444" spans="1:4" ht="12.75">
      <c r="A444" s="278" t="s">
        <v>1088</v>
      </c>
      <c r="B444" s="279" t="s">
        <v>1089</v>
      </c>
      <c r="C444" s="280"/>
      <c r="D444" s="280"/>
    </row>
    <row r="445" spans="1:4" ht="12.75">
      <c r="A445" s="278" t="s">
        <v>1090</v>
      </c>
      <c r="B445" s="279" t="s">
        <v>1091</v>
      </c>
      <c r="C445" s="280"/>
      <c r="D445" s="280"/>
    </row>
    <row r="446" spans="1:4" ht="12.75">
      <c r="A446" s="278" t="s">
        <v>1092</v>
      </c>
      <c r="B446" s="279" t="s">
        <v>1093</v>
      </c>
      <c r="C446" s="280"/>
      <c r="D446" s="280"/>
    </row>
    <row r="447" spans="1:4" ht="12.75">
      <c r="A447" s="278" t="s">
        <v>1094</v>
      </c>
      <c r="B447" s="279" t="s">
        <v>1095</v>
      </c>
      <c r="C447" s="280"/>
      <c r="D447" s="280"/>
    </row>
    <row r="448" spans="1:4" ht="12.75">
      <c r="A448" s="278" t="s">
        <v>1096</v>
      </c>
      <c r="B448" s="279" t="s">
        <v>1097</v>
      </c>
      <c r="C448" s="280"/>
      <c r="D448" s="280"/>
    </row>
    <row r="449" spans="1:4" ht="12.75">
      <c r="A449" s="278" t="s">
        <v>1098</v>
      </c>
      <c r="B449" s="289" t="s">
        <v>1099</v>
      </c>
      <c r="C449" s="280"/>
      <c r="D449" s="280"/>
    </row>
    <row r="450" spans="1:4" ht="12.75">
      <c r="A450" s="278" t="s">
        <v>1100</v>
      </c>
      <c r="B450" s="289" t="s">
        <v>1101</v>
      </c>
      <c r="C450" s="280"/>
      <c r="D450" s="280"/>
    </row>
    <row r="451" spans="1:4" ht="12.75">
      <c r="A451" s="278" t="s">
        <v>1102</v>
      </c>
      <c r="B451" s="279" t="s">
        <v>1103</v>
      </c>
      <c r="C451" s="280"/>
      <c r="D451" s="280"/>
    </row>
    <row r="452" spans="1:4" ht="12.75">
      <c r="A452" s="278" t="s">
        <v>1104</v>
      </c>
      <c r="B452" s="279" t="s">
        <v>1105</v>
      </c>
      <c r="C452" s="280"/>
      <c r="D452" s="280"/>
    </row>
    <row r="453" spans="1:4" ht="12.75">
      <c r="A453" s="278" t="s">
        <v>1106</v>
      </c>
      <c r="B453" s="279" t="s">
        <v>1107</v>
      </c>
      <c r="C453" s="280"/>
      <c r="D453" s="280"/>
    </row>
    <row r="454" spans="1:4" ht="12.75">
      <c r="A454" s="278" t="s">
        <v>1108</v>
      </c>
      <c r="B454" s="279" t="s">
        <v>1109</v>
      </c>
      <c r="C454" s="280"/>
      <c r="D454" s="280"/>
    </row>
    <row r="455" spans="1:4" ht="12.75">
      <c r="A455" s="278" t="s">
        <v>1110</v>
      </c>
      <c r="B455" s="279" t="s">
        <v>1111</v>
      </c>
      <c r="C455" s="280"/>
      <c r="D455" s="280"/>
    </row>
    <row r="456" spans="1:4" ht="12.75">
      <c r="A456" s="278" t="s">
        <v>1112</v>
      </c>
      <c r="B456" s="279" t="s">
        <v>1113</v>
      </c>
      <c r="C456" s="280"/>
      <c r="D456" s="280"/>
    </row>
    <row r="457" spans="1:4" ht="12.75">
      <c r="A457" s="278" t="s">
        <v>1114</v>
      </c>
      <c r="B457" s="279" t="s">
        <v>1115</v>
      </c>
      <c r="C457" s="280"/>
      <c r="D457" s="280"/>
    </row>
    <row r="458" spans="1:4" ht="12.75">
      <c r="A458" s="278" t="s">
        <v>1116</v>
      </c>
      <c r="B458" s="279" t="s">
        <v>1117</v>
      </c>
      <c r="C458" s="280"/>
      <c r="D458" s="280"/>
    </row>
    <row r="459" spans="1:4" ht="12.75">
      <c r="A459" s="278" t="s">
        <v>1118</v>
      </c>
      <c r="B459" s="279" t="s">
        <v>1119</v>
      </c>
      <c r="C459" s="280"/>
      <c r="D459" s="280"/>
    </row>
    <row r="460" spans="1:4" ht="12.75">
      <c r="A460" s="278" t="s">
        <v>1120</v>
      </c>
      <c r="B460" s="279" t="s">
        <v>1121</v>
      </c>
      <c r="C460" s="280"/>
      <c r="D460" s="280"/>
    </row>
    <row r="461" spans="1:4" ht="12.75">
      <c r="A461" s="278" t="s">
        <v>1122</v>
      </c>
      <c r="B461" s="279" t="s">
        <v>1123</v>
      </c>
      <c r="C461" s="280"/>
      <c r="D461" s="280"/>
    </row>
    <row r="462" spans="1:4" ht="12.75">
      <c r="A462" s="278" t="s">
        <v>1124</v>
      </c>
      <c r="B462" s="279" t="s">
        <v>1125</v>
      </c>
      <c r="C462" s="280"/>
      <c r="D462" s="280"/>
    </row>
    <row r="463" spans="1:4" ht="12.75">
      <c r="A463" s="277">
        <v>10</v>
      </c>
      <c r="B463" s="285" t="s">
        <v>1126</v>
      </c>
      <c r="C463" s="276"/>
      <c r="D463" s="276"/>
    </row>
    <row r="464" spans="1:4" ht="12.75">
      <c r="A464" s="278" t="s">
        <v>1127</v>
      </c>
      <c r="B464" s="279" t="s">
        <v>1128</v>
      </c>
      <c r="C464" s="280"/>
      <c r="D464" s="280"/>
    </row>
    <row r="465" spans="1:4" ht="12.75">
      <c r="A465" s="278" t="s">
        <v>1129</v>
      </c>
      <c r="B465" s="279" t="s">
        <v>1130</v>
      </c>
      <c r="C465" s="280"/>
      <c r="D465" s="280"/>
    </row>
    <row r="466" spans="1:4" ht="12.75">
      <c r="A466" s="278" t="s">
        <v>1131</v>
      </c>
      <c r="B466" s="289" t="s">
        <v>1132</v>
      </c>
      <c r="C466" s="280"/>
      <c r="D466" s="280"/>
    </row>
    <row r="467" spans="1:4" ht="12.75">
      <c r="A467" s="278" t="s">
        <v>1133</v>
      </c>
      <c r="B467" s="289" t="s">
        <v>1134</v>
      </c>
      <c r="C467" s="280"/>
      <c r="D467" s="280"/>
    </row>
    <row r="468" spans="1:4" ht="12.75">
      <c r="A468" s="278" t="s">
        <v>1135</v>
      </c>
      <c r="B468" s="279" t="s">
        <v>1136</v>
      </c>
      <c r="C468" s="280"/>
      <c r="D468" s="280"/>
    </row>
    <row r="469" spans="1:4" ht="12.75">
      <c r="A469" s="278" t="s">
        <v>1137</v>
      </c>
      <c r="B469" s="289" t="s">
        <v>1138</v>
      </c>
      <c r="C469" s="280"/>
      <c r="D469" s="280"/>
    </row>
    <row r="470" spans="1:4" ht="12.75">
      <c r="A470" s="278" t="s">
        <v>1139</v>
      </c>
      <c r="B470" s="289" t="s">
        <v>1140</v>
      </c>
      <c r="C470" s="280"/>
      <c r="D470" s="280"/>
    </row>
    <row r="471" spans="1:4" ht="12.75">
      <c r="A471" s="278" t="s">
        <v>1141</v>
      </c>
      <c r="B471" s="289" t="s">
        <v>1142</v>
      </c>
      <c r="C471" s="280"/>
      <c r="D471" s="280"/>
    </row>
    <row r="472" spans="1:4" ht="12.75">
      <c r="A472" s="278" t="s">
        <v>1143</v>
      </c>
      <c r="B472" s="289" t="s">
        <v>1144</v>
      </c>
      <c r="C472" s="280"/>
      <c r="D472" s="280"/>
    </row>
    <row r="473" spans="1:4" ht="12.75">
      <c r="A473" s="278" t="s">
        <v>1145</v>
      </c>
      <c r="B473" s="289" t="s">
        <v>1146</v>
      </c>
      <c r="C473" s="280"/>
      <c r="D473" s="280"/>
    </row>
    <row r="474" spans="1:4" ht="12.75">
      <c r="A474" s="278" t="s">
        <v>1147</v>
      </c>
      <c r="B474" s="289" t="s">
        <v>1148</v>
      </c>
      <c r="C474" s="280"/>
      <c r="D474" s="280"/>
    </row>
    <row r="475" spans="1:4" ht="12.75">
      <c r="A475" s="278" t="s">
        <v>1149</v>
      </c>
      <c r="B475" s="279" t="s">
        <v>1150</v>
      </c>
      <c r="C475" s="280"/>
      <c r="D475" s="280"/>
    </row>
    <row r="476" spans="1:4" ht="12.75">
      <c r="A476" s="278" t="s">
        <v>1151</v>
      </c>
      <c r="B476" s="279" t="s">
        <v>1152</v>
      </c>
      <c r="C476" s="280"/>
      <c r="D476" s="280"/>
    </row>
    <row r="477" spans="1:4" ht="12.75">
      <c r="A477" s="278" t="s">
        <v>1153</v>
      </c>
      <c r="B477" s="289" t="s">
        <v>1154</v>
      </c>
      <c r="C477" s="280"/>
      <c r="D477" s="280"/>
    </row>
    <row r="478" spans="1:4" ht="12.75">
      <c r="A478" s="278" t="s">
        <v>1155</v>
      </c>
      <c r="B478" s="289" t="s">
        <v>1156</v>
      </c>
      <c r="C478" s="280"/>
      <c r="D478" s="280"/>
    </row>
    <row r="479" spans="1:4" ht="12.75">
      <c r="A479" s="278" t="s">
        <v>1157</v>
      </c>
      <c r="B479" s="289" t="s">
        <v>1158</v>
      </c>
      <c r="C479" s="280"/>
      <c r="D479" s="280"/>
    </row>
    <row r="480" spans="1:4" ht="12.75">
      <c r="A480" s="278" t="s">
        <v>1159</v>
      </c>
      <c r="B480" s="289" t="s">
        <v>1160</v>
      </c>
      <c r="C480" s="280"/>
      <c r="D480" s="280"/>
    </row>
    <row r="481" spans="1:4" ht="12.75">
      <c r="A481" s="278" t="s">
        <v>1161</v>
      </c>
      <c r="B481" s="289" t="s">
        <v>1162</v>
      </c>
      <c r="C481" s="280"/>
      <c r="D481" s="280"/>
    </row>
    <row r="482" spans="1:4" ht="12.75">
      <c r="A482" s="278" t="s">
        <v>1163</v>
      </c>
      <c r="B482" s="289" t="s">
        <v>1164</v>
      </c>
      <c r="C482" s="280"/>
      <c r="D482" s="280"/>
    </row>
    <row r="483" spans="1:4" ht="12.75">
      <c r="A483" s="278" t="s">
        <v>1165</v>
      </c>
      <c r="B483" s="279" t="s">
        <v>1166</v>
      </c>
      <c r="C483" s="280"/>
      <c r="D483" s="280"/>
    </row>
    <row r="484" spans="1:4" ht="12.75">
      <c r="A484" s="278" t="s">
        <v>1167</v>
      </c>
      <c r="B484" s="279" t="s">
        <v>1168</v>
      </c>
      <c r="C484" s="280"/>
      <c r="D484" s="280"/>
    </row>
    <row r="485" spans="1:4" ht="12.75">
      <c r="A485" s="278" t="s">
        <v>1169</v>
      </c>
      <c r="B485" s="279" t="s">
        <v>1170</v>
      </c>
      <c r="C485" s="280"/>
      <c r="D485" s="280"/>
    </row>
    <row r="486" spans="1:4" ht="12.75">
      <c r="A486" s="278" t="s">
        <v>1171</v>
      </c>
      <c r="B486" s="279" t="s">
        <v>1172</v>
      </c>
      <c r="C486" s="280"/>
      <c r="D486" s="280"/>
    </row>
    <row r="487" spans="1:4" ht="12.75">
      <c r="A487" s="278" t="s">
        <v>1173</v>
      </c>
      <c r="B487" s="279" t="s">
        <v>1174</v>
      </c>
      <c r="C487" s="280"/>
      <c r="D487" s="280"/>
    </row>
    <row r="488" spans="1:4" ht="12.75">
      <c r="A488" s="278" t="s">
        <v>1175</v>
      </c>
      <c r="B488" s="289" t="s">
        <v>1176</v>
      </c>
      <c r="C488" s="280"/>
      <c r="D488" s="280"/>
    </row>
    <row r="489" spans="1:4" ht="12.75">
      <c r="A489" s="278" t="s">
        <v>1177</v>
      </c>
      <c r="B489" s="289" t="s">
        <v>1178</v>
      </c>
      <c r="C489" s="280"/>
      <c r="D489" s="280"/>
    </row>
    <row r="490" spans="1:4" ht="12.75">
      <c r="A490" s="278" t="s">
        <v>1179</v>
      </c>
      <c r="B490" s="279" t="s">
        <v>1180</v>
      </c>
      <c r="C490" s="280"/>
      <c r="D490" s="280"/>
    </row>
    <row r="491" spans="1:4" ht="12.75">
      <c r="A491" s="278" t="s">
        <v>1181</v>
      </c>
      <c r="B491" s="279" t="s">
        <v>1182</v>
      </c>
      <c r="C491" s="280"/>
      <c r="D491" s="280"/>
    </row>
    <row r="492" spans="1:4" ht="12.75">
      <c r="A492" s="277">
        <v>11</v>
      </c>
      <c r="B492" s="285" t="s">
        <v>1183</v>
      </c>
      <c r="C492" s="276"/>
      <c r="D492" s="276"/>
    </row>
    <row r="493" spans="1:4" ht="12.75">
      <c r="A493" s="278" t="s">
        <v>1184</v>
      </c>
      <c r="B493" s="279" t="s">
        <v>1185</v>
      </c>
      <c r="C493" s="280"/>
      <c r="D493" s="280"/>
    </row>
    <row r="494" spans="1:4" ht="12.75">
      <c r="A494" s="278" t="s">
        <v>1186</v>
      </c>
      <c r="B494" s="279" t="s">
        <v>1187</v>
      </c>
      <c r="C494" s="280"/>
      <c r="D494" s="280"/>
    </row>
    <row r="495" spans="1:4" ht="12.75">
      <c r="A495" s="278" t="s">
        <v>1188</v>
      </c>
      <c r="B495" s="279" t="s">
        <v>1189</v>
      </c>
      <c r="C495" s="280"/>
      <c r="D495" s="280"/>
    </row>
    <row r="496" spans="1:4" ht="12.75">
      <c r="A496" s="278" t="s">
        <v>1190</v>
      </c>
      <c r="B496" s="279" t="s">
        <v>1191</v>
      </c>
      <c r="C496" s="280"/>
      <c r="D496" s="280"/>
    </row>
    <row r="497" spans="1:4" ht="12.75">
      <c r="A497" s="278" t="s">
        <v>1192</v>
      </c>
      <c r="B497" s="279" t="s">
        <v>1193</v>
      </c>
      <c r="C497" s="280"/>
      <c r="D497" s="280"/>
    </row>
    <row r="498" spans="1:4" ht="12.75">
      <c r="A498" s="278" t="s">
        <v>1194</v>
      </c>
      <c r="B498" s="279" t="s">
        <v>1195</v>
      </c>
      <c r="C498" s="280"/>
      <c r="D498" s="280"/>
    </row>
    <row r="499" spans="1:4" ht="12.75">
      <c r="A499" s="278" t="s">
        <v>1196</v>
      </c>
      <c r="B499" s="279" t="s">
        <v>1197</v>
      </c>
      <c r="C499" s="280"/>
      <c r="D499" s="280"/>
    </row>
    <row r="500" spans="1:4" ht="12.75">
      <c r="A500" s="278" t="s">
        <v>1198</v>
      </c>
      <c r="B500" s="279" t="s">
        <v>1199</v>
      </c>
      <c r="C500" s="280"/>
      <c r="D500" s="280"/>
    </row>
    <row r="501" spans="1:4" ht="12.75">
      <c r="A501" s="278" t="s">
        <v>1200</v>
      </c>
      <c r="B501" s="279" t="s">
        <v>1201</v>
      </c>
      <c r="C501" s="280"/>
      <c r="D501" s="280"/>
    </row>
    <row r="502" spans="1:4" ht="12.75">
      <c r="A502" s="278" t="s">
        <v>1202</v>
      </c>
      <c r="B502" s="279" t="s">
        <v>1203</v>
      </c>
      <c r="C502" s="280"/>
      <c r="D502" s="280"/>
    </row>
    <row r="503" spans="1:4" ht="12.75">
      <c r="A503" s="278" t="s">
        <v>1204</v>
      </c>
      <c r="B503" s="279" t="s">
        <v>1205</v>
      </c>
      <c r="C503" s="280"/>
      <c r="D503" s="280"/>
    </row>
    <row r="504" spans="1:4" ht="12.75">
      <c r="A504" s="278" t="s">
        <v>1206</v>
      </c>
      <c r="B504" s="279" t="s">
        <v>1207</v>
      </c>
      <c r="C504" s="280"/>
      <c r="D504" s="280"/>
    </row>
    <row r="505" spans="1:4" ht="12.75">
      <c r="A505" s="278" t="s">
        <v>1208</v>
      </c>
      <c r="B505" s="279" t="s">
        <v>1209</v>
      </c>
      <c r="C505" s="280"/>
      <c r="D505" s="280"/>
    </row>
    <row r="506" spans="1:4" ht="12.75">
      <c r="A506" s="278" t="s">
        <v>1210</v>
      </c>
      <c r="B506" s="279" t="s">
        <v>1211</v>
      </c>
      <c r="C506" s="280"/>
      <c r="D506" s="280"/>
    </row>
    <row r="507" spans="1:4" ht="12.75">
      <c r="A507" s="278" t="s">
        <v>1212</v>
      </c>
      <c r="B507" s="279" t="s">
        <v>1213</v>
      </c>
      <c r="C507" s="280"/>
      <c r="D507" s="280"/>
    </row>
    <row r="508" spans="1:4" ht="12.75">
      <c r="A508" s="278" t="s">
        <v>1214</v>
      </c>
      <c r="B508" s="279" t="s">
        <v>1215</v>
      </c>
      <c r="C508" s="280"/>
      <c r="D508" s="280"/>
    </row>
    <row r="509" spans="1:4" ht="12.75">
      <c r="A509" s="278" t="s">
        <v>1216</v>
      </c>
      <c r="B509" s="279" t="s">
        <v>1217</v>
      </c>
      <c r="C509" s="280"/>
      <c r="D509" s="280"/>
    </row>
    <row r="510" spans="1:4" ht="12.75">
      <c r="A510" s="278" t="s">
        <v>1218</v>
      </c>
      <c r="B510" s="279" t="s">
        <v>1219</v>
      </c>
      <c r="C510" s="280"/>
      <c r="D510" s="280"/>
    </row>
    <row r="511" spans="1:4" ht="12.75">
      <c r="A511" s="278" t="s">
        <v>1220</v>
      </c>
      <c r="B511" s="279" t="s">
        <v>1221</v>
      </c>
      <c r="C511" s="280"/>
      <c r="D511" s="280"/>
    </row>
    <row r="512" spans="1:4" ht="12.75">
      <c r="A512" s="278" t="s">
        <v>1222</v>
      </c>
      <c r="B512" s="279" t="s">
        <v>1223</v>
      </c>
      <c r="C512" s="280"/>
      <c r="D512" s="280"/>
    </row>
    <row r="513" spans="1:4" ht="12.75">
      <c r="A513" s="278" t="s">
        <v>1224</v>
      </c>
      <c r="B513" s="279" t="s">
        <v>1225</v>
      </c>
      <c r="C513" s="280"/>
      <c r="D513" s="280"/>
    </row>
    <row r="514" spans="1:4" ht="12.75">
      <c r="A514" s="278" t="s">
        <v>1226</v>
      </c>
      <c r="B514" s="279" t="s">
        <v>1227</v>
      </c>
      <c r="C514" s="280"/>
      <c r="D514" s="280"/>
    </row>
    <row r="515" spans="1:4" ht="12.75">
      <c r="A515" s="278" t="s">
        <v>1228</v>
      </c>
      <c r="B515" s="279" t="s">
        <v>1229</v>
      </c>
      <c r="C515" s="280"/>
      <c r="D515" s="280"/>
    </row>
    <row r="516" spans="1:4" ht="12.75">
      <c r="A516" s="278" t="s">
        <v>1230</v>
      </c>
      <c r="B516" s="279" t="s">
        <v>1231</v>
      </c>
      <c r="C516" s="280"/>
      <c r="D516" s="280"/>
    </row>
    <row r="517" spans="1:4" ht="12.75">
      <c r="A517" s="278" t="s">
        <v>1232</v>
      </c>
      <c r="B517" s="279" t="s">
        <v>1233</v>
      </c>
      <c r="C517" s="280"/>
      <c r="D517" s="280"/>
    </row>
    <row r="518" spans="1:4" ht="12.75">
      <c r="A518" s="278" t="s">
        <v>1234</v>
      </c>
      <c r="B518" s="279" t="s">
        <v>1235</v>
      </c>
      <c r="C518" s="280"/>
      <c r="D518" s="280"/>
    </row>
    <row r="519" spans="1:4" ht="12.75">
      <c r="A519" s="278" t="s">
        <v>1236</v>
      </c>
      <c r="B519" s="279" t="s">
        <v>1237</v>
      </c>
      <c r="C519" s="280"/>
      <c r="D519" s="280"/>
    </row>
    <row r="520" spans="1:4" ht="12.75">
      <c r="A520" s="278" t="s">
        <v>1238</v>
      </c>
      <c r="B520" s="279" t="s">
        <v>1239</v>
      </c>
      <c r="C520" s="280"/>
      <c r="D520" s="280"/>
    </row>
    <row r="521" spans="1:4" ht="12.75">
      <c r="A521" s="278" t="s">
        <v>1240</v>
      </c>
      <c r="B521" s="279" t="s">
        <v>1241</v>
      </c>
      <c r="C521" s="280"/>
      <c r="D521" s="280"/>
    </row>
    <row r="522" spans="1:4" ht="12.75">
      <c r="A522" s="278" t="s">
        <v>1242</v>
      </c>
      <c r="B522" s="279" t="s">
        <v>1243</v>
      </c>
      <c r="C522" s="280"/>
      <c r="D522" s="280"/>
    </row>
    <row r="523" spans="1:4" ht="12.75">
      <c r="A523" s="278" t="s">
        <v>1244</v>
      </c>
      <c r="B523" s="279" t="s">
        <v>1245</v>
      </c>
      <c r="C523" s="280"/>
      <c r="D523" s="280"/>
    </row>
    <row r="524" spans="1:4" ht="12.75">
      <c r="A524" s="278" t="s">
        <v>1246</v>
      </c>
      <c r="B524" s="279" t="s">
        <v>1247</v>
      </c>
      <c r="C524" s="280"/>
      <c r="D524" s="280"/>
    </row>
    <row r="525" spans="1:4" ht="12.75">
      <c r="A525" s="278" t="s">
        <v>1248</v>
      </c>
      <c r="B525" s="279" t="s">
        <v>1249</v>
      </c>
      <c r="C525" s="280"/>
      <c r="D525" s="280"/>
    </row>
    <row r="526" spans="1:4" ht="12.75">
      <c r="A526" s="278" t="s">
        <v>1250</v>
      </c>
      <c r="B526" s="279" t="s">
        <v>1251</v>
      </c>
      <c r="C526" s="280"/>
      <c r="D526" s="280"/>
    </row>
    <row r="527" spans="1:4" ht="12.75">
      <c r="A527" s="278" t="s">
        <v>1252</v>
      </c>
      <c r="B527" s="279" t="s">
        <v>1253</v>
      </c>
      <c r="C527" s="280"/>
      <c r="D527" s="280"/>
    </row>
    <row r="528" spans="1:4" ht="12.75">
      <c r="A528" s="278" t="s">
        <v>1254</v>
      </c>
      <c r="B528" s="279" t="s">
        <v>1255</v>
      </c>
      <c r="C528" s="280"/>
      <c r="D528" s="280"/>
    </row>
    <row r="529" spans="1:4" ht="12.75">
      <c r="A529" s="278" t="s">
        <v>1256</v>
      </c>
      <c r="B529" s="281" t="s">
        <v>1257</v>
      </c>
      <c r="C529" s="280"/>
      <c r="D529" s="280"/>
    </row>
    <row r="530" spans="1:4" ht="12.75">
      <c r="A530" s="277">
        <v>12</v>
      </c>
      <c r="B530" s="285" t="s">
        <v>1258</v>
      </c>
      <c r="C530" s="276"/>
      <c r="D530" s="276"/>
    </row>
    <row r="531" spans="1:4" ht="12.75">
      <c r="A531" s="278" t="s">
        <v>1259</v>
      </c>
      <c r="B531" s="289" t="s">
        <v>1260</v>
      </c>
      <c r="C531" s="280"/>
      <c r="D531" s="280"/>
    </row>
    <row r="532" spans="1:4" ht="12.75">
      <c r="A532" s="278" t="s">
        <v>1261</v>
      </c>
      <c r="B532" s="289" t="s">
        <v>1262</v>
      </c>
      <c r="C532" s="280"/>
      <c r="D532" s="280"/>
    </row>
    <row r="533" spans="1:4" ht="12.75">
      <c r="A533" s="278" t="s">
        <v>1263</v>
      </c>
      <c r="B533" s="279" t="s">
        <v>1264</v>
      </c>
      <c r="C533" s="280"/>
      <c r="D533" s="280"/>
    </row>
    <row r="534" spans="1:4" ht="12.75">
      <c r="A534" s="278" t="s">
        <v>1265</v>
      </c>
      <c r="B534" s="279" t="s">
        <v>1266</v>
      </c>
      <c r="C534" s="280"/>
      <c r="D534" s="280"/>
    </row>
    <row r="535" spans="1:4" ht="12.75">
      <c r="A535" s="278" t="s">
        <v>1267</v>
      </c>
      <c r="B535" s="279" t="s">
        <v>1268</v>
      </c>
      <c r="C535" s="280"/>
      <c r="D535" s="280"/>
    </row>
    <row r="536" spans="1:4" ht="12.75">
      <c r="A536" s="278" t="s">
        <v>1269</v>
      </c>
      <c r="B536" s="281" t="s">
        <v>1270</v>
      </c>
      <c r="C536" s="280"/>
      <c r="D536" s="280"/>
    </row>
    <row r="537" spans="1:4" ht="12.75">
      <c r="A537" s="278" t="s">
        <v>1271</v>
      </c>
      <c r="B537" s="279" t="s">
        <v>1272</v>
      </c>
      <c r="C537" s="280"/>
      <c r="D537" s="280"/>
    </row>
    <row r="538" spans="1:4" ht="12.75">
      <c r="A538" s="278" t="s">
        <v>1273</v>
      </c>
      <c r="B538" s="279" t="s">
        <v>1274</v>
      </c>
      <c r="C538" s="280"/>
      <c r="D538" s="280"/>
    </row>
    <row r="539" spans="1:4" ht="12.75">
      <c r="A539" s="278" t="s">
        <v>1275</v>
      </c>
      <c r="B539" s="279" t="s">
        <v>1276</v>
      </c>
      <c r="C539" s="280"/>
      <c r="D539" s="280"/>
    </row>
    <row r="540" spans="1:4" ht="12.75">
      <c r="A540" s="278" t="s">
        <v>1277</v>
      </c>
      <c r="B540" s="279" t="s">
        <v>1278</v>
      </c>
      <c r="C540" s="280"/>
      <c r="D540" s="280"/>
    </row>
    <row r="541" spans="1:4" ht="12.75">
      <c r="A541" s="278" t="s">
        <v>1279</v>
      </c>
      <c r="B541" s="279" t="s">
        <v>1280</v>
      </c>
      <c r="C541" s="280"/>
      <c r="D541" s="280"/>
    </row>
    <row r="542" spans="1:4" ht="12.75">
      <c r="A542" s="278" t="s">
        <v>1281</v>
      </c>
      <c r="B542" s="279" t="s">
        <v>1282</v>
      </c>
      <c r="C542" s="280"/>
      <c r="D542" s="280"/>
    </row>
    <row r="543" spans="1:4" ht="12.75">
      <c r="A543" s="278" t="s">
        <v>1283</v>
      </c>
      <c r="B543" s="289" t="s">
        <v>1284</v>
      </c>
      <c r="C543" s="280"/>
      <c r="D543" s="280"/>
    </row>
    <row r="544" spans="1:4" ht="12.75">
      <c r="A544" s="278" t="s">
        <v>1285</v>
      </c>
      <c r="B544" s="281" t="s">
        <v>1286</v>
      </c>
      <c r="C544" s="280"/>
      <c r="D544" s="280"/>
    </row>
    <row r="545" spans="1:4" ht="12.75">
      <c r="A545" s="278" t="s">
        <v>1287</v>
      </c>
      <c r="B545" s="279" t="s">
        <v>1288</v>
      </c>
      <c r="C545" s="280"/>
      <c r="D545" s="280"/>
    </row>
    <row r="546" spans="1:4" ht="12.75">
      <c r="A546" s="278" t="s">
        <v>1289</v>
      </c>
      <c r="B546" s="279" t="s">
        <v>1290</v>
      </c>
      <c r="C546" s="280"/>
      <c r="D546" s="280"/>
    </row>
    <row r="547" spans="1:4" ht="12.75">
      <c r="A547" s="277">
        <v>13</v>
      </c>
      <c r="B547" s="285" t="s">
        <v>1291</v>
      </c>
      <c r="C547" s="276"/>
      <c r="D547" s="276"/>
    </row>
    <row r="548" spans="1:4" ht="12.75">
      <c r="A548" s="278" t="s">
        <v>1292</v>
      </c>
      <c r="B548" s="279" t="s">
        <v>1293</v>
      </c>
      <c r="C548" s="280"/>
      <c r="D548" s="280"/>
    </row>
    <row r="549" spans="1:4" ht="12.75">
      <c r="A549" s="278" t="s">
        <v>1294</v>
      </c>
      <c r="B549" s="279" t="s">
        <v>1295</v>
      </c>
      <c r="C549" s="280"/>
      <c r="D549" s="280"/>
    </row>
    <row r="550" spans="1:4" ht="12.75">
      <c r="A550" s="278" t="s">
        <v>1296</v>
      </c>
      <c r="B550" s="279" t="s">
        <v>1297</v>
      </c>
      <c r="C550" s="280"/>
      <c r="D550" s="280"/>
    </row>
    <row r="551" spans="1:4" ht="12.75">
      <c r="A551" s="278" t="s">
        <v>1298</v>
      </c>
      <c r="B551" s="279" t="s">
        <v>1299</v>
      </c>
      <c r="C551" s="280"/>
      <c r="D551" s="280"/>
    </row>
    <row r="552" spans="1:4" ht="12.75">
      <c r="A552" s="278" t="s">
        <v>1300</v>
      </c>
      <c r="B552" s="279" t="s">
        <v>1301</v>
      </c>
      <c r="C552" s="280"/>
      <c r="D552" s="280"/>
    </row>
    <row r="553" spans="1:4" ht="12.75">
      <c r="A553" s="278" t="s">
        <v>1302</v>
      </c>
      <c r="B553" s="279" t="s">
        <v>1303</v>
      </c>
      <c r="C553" s="280"/>
      <c r="D553" s="280"/>
    </row>
    <row r="554" spans="1:4" ht="12.75">
      <c r="A554" s="278" t="s">
        <v>1304</v>
      </c>
      <c r="B554" s="279" t="s">
        <v>1305</v>
      </c>
      <c r="C554" s="280"/>
      <c r="D554" s="280"/>
    </row>
    <row r="555" spans="1:4" ht="12.75">
      <c r="A555" s="278" t="s">
        <v>1306</v>
      </c>
      <c r="B555" s="279" t="s">
        <v>1307</v>
      </c>
      <c r="C555" s="280"/>
      <c r="D555" s="280"/>
    </row>
    <row r="556" spans="1:4" ht="12.75">
      <c r="A556" s="278" t="s">
        <v>1308</v>
      </c>
      <c r="B556" s="279" t="s">
        <v>1309</v>
      </c>
      <c r="C556" s="280"/>
      <c r="D556" s="280"/>
    </row>
    <row r="557" spans="1:4" ht="12.75">
      <c r="A557" s="278" t="s">
        <v>1310</v>
      </c>
      <c r="B557" s="279" t="s">
        <v>1311</v>
      </c>
      <c r="C557" s="280"/>
      <c r="D557" s="280"/>
    </row>
    <row r="558" spans="1:4" ht="12.75">
      <c r="A558" s="278" t="s">
        <v>1312</v>
      </c>
      <c r="B558" s="279" t="s">
        <v>1313</v>
      </c>
      <c r="C558" s="280"/>
      <c r="D558" s="280"/>
    </row>
    <row r="559" spans="1:4" ht="12.75">
      <c r="A559" s="278" t="s">
        <v>1314</v>
      </c>
      <c r="B559" s="279" t="s">
        <v>1315</v>
      </c>
      <c r="C559" s="280"/>
      <c r="D559" s="280"/>
    </row>
    <row r="560" spans="1:4" ht="12.75">
      <c r="A560" s="284" t="s">
        <v>1316</v>
      </c>
      <c r="B560" s="289" t="s">
        <v>1317</v>
      </c>
      <c r="C560" s="280"/>
      <c r="D560" s="280"/>
    </row>
    <row r="561" spans="1:4" ht="12.75">
      <c r="A561" s="284" t="s">
        <v>1318</v>
      </c>
      <c r="B561" s="289" t="s">
        <v>1319</v>
      </c>
      <c r="C561" s="280"/>
      <c r="D561" s="280"/>
    </row>
    <row r="562" spans="1:4" ht="12.75">
      <c r="A562" s="278" t="s">
        <v>1320</v>
      </c>
      <c r="B562" s="279" t="s">
        <v>1321</v>
      </c>
      <c r="C562" s="280"/>
      <c r="D562" s="280"/>
    </row>
    <row r="563" spans="1:4" ht="12.75">
      <c r="A563" s="278" t="s">
        <v>1322</v>
      </c>
      <c r="B563" s="279" t="s">
        <v>1323</v>
      </c>
      <c r="C563" s="280"/>
      <c r="D563" s="280"/>
    </row>
    <row r="564" spans="1:4" ht="12.75">
      <c r="A564" s="278" t="s">
        <v>1324</v>
      </c>
      <c r="B564" s="279" t="s">
        <v>1325</v>
      </c>
      <c r="C564" s="280"/>
      <c r="D564" s="280"/>
    </row>
    <row r="565" spans="1:4" ht="12.75">
      <c r="A565" s="278" t="s">
        <v>1326</v>
      </c>
      <c r="B565" s="289" t="s">
        <v>1327</v>
      </c>
      <c r="C565" s="280"/>
      <c r="D565" s="280"/>
    </row>
    <row r="566" spans="1:4" ht="12.75">
      <c r="A566" s="277">
        <v>14</v>
      </c>
      <c r="B566" s="285" t="s">
        <v>1328</v>
      </c>
      <c r="C566" s="276"/>
      <c r="D566" s="276"/>
    </row>
    <row r="567" spans="1:4" ht="12.75">
      <c r="A567" s="278" t="s">
        <v>1329</v>
      </c>
      <c r="B567" s="279" t="s">
        <v>1330</v>
      </c>
      <c r="C567" s="280"/>
      <c r="D567" s="280"/>
    </row>
    <row r="568" spans="1:4" ht="12.75">
      <c r="A568" s="278" t="s">
        <v>1331</v>
      </c>
      <c r="B568" s="279" t="s">
        <v>1332</v>
      </c>
      <c r="C568" s="280"/>
      <c r="D568" s="280"/>
    </row>
    <row r="569" spans="1:4" ht="12.75">
      <c r="A569" s="278" t="s">
        <v>1333</v>
      </c>
      <c r="B569" s="279" t="s">
        <v>1334</v>
      </c>
      <c r="C569" s="280"/>
      <c r="D569" s="280"/>
    </row>
    <row r="570" spans="1:4" ht="12.75">
      <c r="A570" s="278" t="s">
        <v>1335</v>
      </c>
      <c r="B570" s="279" t="s">
        <v>1336</v>
      </c>
      <c r="C570" s="280"/>
      <c r="D570" s="280"/>
    </row>
    <row r="571" spans="1:4" ht="12.75">
      <c r="A571" s="278" t="s">
        <v>1337</v>
      </c>
      <c r="B571" s="289" t="s">
        <v>1338</v>
      </c>
      <c r="C571" s="280"/>
      <c r="D571" s="280"/>
    </row>
    <row r="572" spans="1:4" ht="12.75">
      <c r="A572" s="278" t="s">
        <v>1339</v>
      </c>
      <c r="B572" s="289" t="s">
        <v>1340</v>
      </c>
      <c r="C572" s="280"/>
      <c r="D572" s="280"/>
    </row>
    <row r="573" spans="1:4" ht="12.75">
      <c r="A573" s="278" t="s">
        <v>1341</v>
      </c>
      <c r="B573" s="289" t="s">
        <v>1342</v>
      </c>
      <c r="C573" s="280"/>
      <c r="D573" s="280"/>
    </row>
    <row r="574" spans="1:4" ht="12.75">
      <c r="A574" s="278" t="s">
        <v>1343</v>
      </c>
      <c r="B574" s="289" t="s">
        <v>1344</v>
      </c>
      <c r="C574" s="280"/>
      <c r="D574" s="280"/>
    </row>
    <row r="575" spans="1:4" ht="12.75">
      <c r="A575" s="278" t="s">
        <v>1345</v>
      </c>
      <c r="B575" s="279" t="s">
        <v>1346</v>
      </c>
      <c r="C575" s="280"/>
      <c r="D575" s="280"/>
    </row>
    <row r="576" spans="1:4" ht="12.75">
      <c r="A576" s="284" t="s">
        <v>1347</v>
      </c>
      <c r="B576" s="289" t="s">
        <v>1348</v>
      </c>
      <c r="C576" s="280"/>
      <c r="D576" s="280"/>
    </row>
    <row r="577" spans="1:4" ht="12.75">
      <c r="A577" s="284" t="s">
        <v>1349</v>
      </c>
      <c r="B577" s="289" t="s">
        <v>1350</v>
      </c>
      <c r="C577" s="280"/>
      <c r="D577" s="280"/>
    </row>
    <row r="578" spans="1:4" ht="12.75">
      <c r="A578" s="284" t="s">
        <v>1351</v>
      </c>
      <c r="B578" s="289" t="s">
        <v>1352</v>
      </c>
      <c r="C578" s="280"/>
      <c r="D578" s="280"/>
    </row>
    <row r="579" spans="1:4" ht="12.75">
      <c r="A579" s="284" t="s">
        <v>1353</v>
      </c>
      <c r="B579" s="289" t="s">
        <v>1354</v>
      </c>
      <c r="C579" s="280"/>
      <c r="D579" s="280"/>
    </row>
    <row r="580" spans="1:4" ht="12.75">
      <c r="A580" s="284" t="s">
        <v>1355</v>
      </c>
      <c r="B580" s="289" t="s">
        <v>1356</v>
      </c>
      <c r="C580" s="280"/>
      <c r="D580" s="280"/>
    </row>
    <row r="581" spans="1:4" ht="12.75">
      <c r="A581" s="277">
        <v>15</v>
      </c>
      <c r="B581" s="285" t="s">
        <v>1357</v>
      </c>
      <c r="C581" s="276"/>
      <c r="D581" s="276"/>
    </row>
    <row r="582" spans="1:4" ht="12.75">
      <c r="A582" s="278" t="s">
        <v>1358</v>
      </c>
      <c r="B582" s="279" t="s">
        <v>1359</v>
      </c>
      <c r="C582" s="280"/>
      <c r="D582" s="280"/>
    </row>
    <row r="583" spans="1:4" ht="12.75">
      <c r="A583" s="278" t="s">
        <v>1360</v>
      </c>
      <c r="B583" s="279" t="s">
        <v>1361</v>
      </c>
      <c r="C583" s="280"/>
      <c r="D583" s="280"/>
    </row>
    <row r="584" spans="1:4" ht="12.75">
      <c r="A584" s="278" t="s">
        <v>1362</v>
      </c>
      <c r="B584" s="279" t="s">
        <v>1363</v>
      </c>
      <c r="C584" s="280"/>
      <c r="D584" s="280"/>
    </row>
    <row r="585" spans="1:4" ht="12.75">
      <c r="A585" s="278" t="s">
        <v>1364</v>
      </c>
      <c r="B585" s="279" t="s">
        <v>1365</v>
      </c>
      <c r="C585" s="280"/>
      <c r="D585" s="280"/>
    </row>
    <row r="586" spans="1:4" ht="12.75">
      <c r="A586" s="278" t="s">
        <v>1366</v>
      </c>
      <c r="B586" s="279" t="s">
        <v>1367</v>
      </c>
      <c r="C586" s="280"/>
      <c r="D586" s="280"/>
    </row>
    <row r="587" spans="1:4" ht="12.75">
      <c r="A587" s="278" t="s">
        <v>1368</v>
      </c>
      <c r="B587" s="279" t="s">
        <v>1369</v>
      </c>
      <c r="C587" s="280"/>
      <c r="D587" s="280"/>
    </row>
    <row r="588" spans="1:4" ht="12.75">
      <c r="A588" s="278" t="s">
        <v>1370</v>
      </c>
      <c r="B588" s="279" t="s">
        <v>1371</v>
      </c>
      <c r="C588" s="280"/>
      <c r="D588" s="280"/>
    </row>
    <row r="589" spans="1:4" ht="12.75">
      <c r="A589" s="278" t="s">
        <v>1372</v>
      </c>
      <c r="B589" s="279" t="s">
        <v>1373</v>
      </c>
      <c r="C589" s="280"/>
      <c r="D589" s="280"/>
    </row>
    <row r="590" spans="1:4" ht="12.75">
      <c r="A590" s="278" t="s">
        <v>1374</v>
      </c>
      <c r="B590" s="279" t="s">
        <v>1375</v>
      </c>
      <c r="C590" s="280"/>
      <c r="D590" s="280"/>
    </row>
    <row r="591" spans="1:4" ht="12.75">
      <c r="A591" s="278" t="s">
        <v>1376</v>
      </c>
      <c r="B591" s="279" t="s">
        <v>1377</v>
      </c>
      <c r="C591" s="280"/>
      <c r="D591" s="280"/>
    </row>
    <row r="592" spans="1:4" ht="12.75">
      <c r="A592" s="278" t="s">
        <v>1378</v>
      </c>
      <c r="B592" s="279" t="s">
        <v>1379</v>
      </c>
      <c r="C592" s="280"/>
      <c r="D592" s="280"/>
    </row>
    <row r="593" spans="1:4" ht="12.75">
      <c r="A593" s="278" t="s">
        <v>1380</v>
      </c>
      <c r="B593" s="279" t="s">
        <v>1381</v>
      </c>
      <c r="C593" s="280"/>
      <c r="D593" s="280"/>
    </row>
    <row r="594" spans="1:4" ht="12.75">
      <c r="A594" s="278" t="s">
        <v>1382</v>
      </c>
      <c r="B594" s="279" t="s">
        <v>1383</v>
      </c>
      <c r="C594" s="280"/>
      <c r="D594" s="280"/>
    </row>
    <row r="595" spans="1:4" ht="12.75">
      <c r="A595" s="278" t="s">
        <v>1384</v>
      </c>
      <c r="B595" s="279" t="s">
        <v>1385</v>
      </c>
      <c r="C595" s="280"/>
      <c r="D595" s="280"/>
    </row>
    <row r="596" spans="1:4" ht="12.75">
      <c r="A596" s="278" t="s">
        <v>1386</v>
      </c>
      <c r="B596" s="279" t="s">
        <v>1387</v>
      </c>
      <c r="C596" s="280"/>
      <c r="D596" s="280"/>
    </row>
    <row r="597" spans="1:4" ht="12.75">
      <c r="A597" s="278" t="s">
        <v>1388</v>
      </c>
      <c r="B597" s="279" t="s">
        <v>1389</v>
      </c>
      <c r="C597" s="280"/>
      <c r="D597" s="280"/>
    </row>
    <row r="598" spans="1:4" ht="12.75">
      <c r="A598" s="278" t="s">
        <v>1390</v>
      </c>
      <c r="B598" s="279" t="s">
        <v>1391</v>
      </c>
      <c r="C598" s="280"/>
      <c r="D598" s="280"/>
    </row>
    <row r="599" spans="1:4" ht="12.75">
      <c r="A599" s="278" t="s">
        <v>1392</v>
      </c>
      <c r="B599" s="279" t="s">
        <v>1393</v>
      </c>
      <c r="C599" s="280"/>
      <c r="D599" s="280"/>
    </row>
    <row r="600" spans="1:4" ht="12.75">
      <c r="A600" s="278" t="s">
        <v>1394</v>
      </c>
      <c r="B600" s="279" t="s">
        <v>1395</v>
      </c>
      <c r="C600" s="280"/>
      <c r="D600" s="280"/>
    </row>
    <row r="601" spans="1:4" ht="12.75">
      <c r="A601" s="278" t="s">
        <v>1396</v>
      </c>
      <c r="B601" s="279" t="s">
        <v>1397</v>
      </c>
      <c r="C601" s="280"/>
      <c r="D601" s="280"/>
    </row>
    <row r="602" spans="1:4" ht="12.75">
      <c r="A602" s="278" t="s">
        <v>1398</v>
      </c>
      <c r="B602" s="279" t="s">
        <v>1399</v>
      </c>
      <c r="C602" s="280"/>
      <c r="D602" s="280"/>
    </row>
    <row r="603" spans="1:4" ht="12.75">
      <c r="A603" s="278" t="s">
        <v>1400</v>
      </c>
      <c r="B603" s="279" t="s">
        <v>1401</v>
      </c>
      <c r="C603" s="280"/>
      <c r="D603" s="280"/>
    </row>
    <row r="604" spans="1:4" ht="12.75">
      <c r="A604" s="278" t="s">
        <v>1402</v>
      </c>
      <c r="B604" s="279" t="s">
        <v>1403</v>
      </c>
      <c r="C604" s="280"/>
      <c r="D604" s="280"/>
    </row>
    <row r="605" spans="1:4" ht="12.75">
      <c r="A605" s="278" t="s">
        <v>1404</v>
      </c>
      <c r="B605" s="279" t="s">
        <v>1405</v>
      </c>
      <c r="C605" s="280"/>
      <c r="D605" s="280"/>
    </row>
    <row r="606" spans="1:4" ht="12.75">
      <c r="A606" s="278" t="s">
        <v>1406</v>
      </c>
      <c r="B606" s="279" t="s">
        <v>1407</v>
      </c>
      <c r="C606" s="280"/>
      <c r="D606" s="280"/>
    </row>
    <row r="607" spans="1:4" ht="12.75">
      <c r="A607" s="277">
        <v>16</v>
      </c>
      <c r="B607" s="285" t="s">
        <v>1408</v>
      </c>
      <c r="C607" s="276"/>
      <c r="D607" s="276"/>
    </row>
    <row r="608" spans="1:4" ht="12.75">
      <c r="A608" s="278" t="s">
        <v>1409</v>
      </c>
      <c r="B608" s="279" t="s">
        <v>1410</v>
      </c>
      <c r="C608" s="280"/>
      <c r="D608" s="280"/>
    </row>
    <row r="609" spans="1:4" ht="12.75">
      <c r="A609" s="278" t="s">
        <v>1411</v>
      </c>
      <c r="B609" s="279" t="s">
        <v>1412</v>
      </c>
      <c r="C609" s="280"/>
      <c r="D609" s="280"/>
    </row>
    <row r="610" spans="1:4" ht="12.75">
      <c r="A610" s="278" t="s">
        <v>1413</v>
      </c>
      <c r="B610" s="279" t="s">
        <v>1414</v>
      </c>
      <c r="C610" s="280"/>
      <c r="D610" s="280"/>
    </row>
    <row r="611" spans="1:4" ht="12.75">
      <c r="A611" s="278" t="s">
        <v>1415</v>
      </c>
      <c r="B611" s="279" t="s">
        <v>1416</v>
      </c>
      <c r="C611" s="280"/>
      <c r="D611" s="280"/>
    </row>
    <row r="612" spans="1:4" ht="12.75">
      <c r="A612" s="278" t="s">
        <v>1417</v>
      </c>
      <c r="B612" s="279" t="s">
        <v>1418</v>
      </c>
      <c r="C612" s="280"/>
      <c r="D612" s="280"/>
    </row>
    <row r="613" spans="1:4" ht="12.75">
      <c r="A613" s="278" t="s">
        <v>1419</v>
      </c>
      <c r="B613" s="279" t="s">
        <v>1420</v>
      </c>
      <c r="C613" s="280"/>
      <c r="D613" s="280"/>
    </row>
    <row r="614" spans="1:4" ht="12.75">
      <c r="A614" s="278" t="s">
        <v>1421</v>
      </c>
      <c r="B614" s="279" t="s">
        <v>1422</v>
      </c>
      <c r="C614" s="280"/>
      <c r="D614" s="280"/>
    </row>
    <row r="615" spans="1:4" ht="12.75">
      <c r="A615" s="278" t="s">
        <v>1423</v>
      </c>
      <c r="B615" s="279" t="s">
        <v>1424</v>
      </c>
      <c r="C615" s="280"/>
      <c r="D615" s="280"/>
    </row>
    <row r="616" spans="1:4" ht="12.75">
      <c r="A616" s="278" t="s">
        <v>1425</v>
      </c>
      <c r="B616" s="279" t="s">
        <v>1426</v>
      </c>
      <c r="C616" s="280"/>
      <c r="D616" s="280"/>
    </row>
    <row r="617" spans="1:4" ht="12.75">
      <c r="A617" s="290">
        <v>17</v>
      </c>
      <c r="B617" s="285" t="s">
        <v>1427</v>
      </c>
      <c r="C617" s="276"/>
      <c r="D617" s="276"/>
    </row>
    <row r="618" spans="1:4" ht="12.75">
      <c r="A618" s="278" t="s">
        <v>1428</v>
      </c>
      <c r="B618" s="281" t="s">
        <v>1429</v>
      </c>
      <c r="C618" s="280"/>
      <c r="D618" s="280"/>
    </row>
    <row r="619" spans="1:4" ht="12.75">
      <c r="A619" s="278" t="s">
        <v>1430</v>
      </c>
      <c r="B619" s="279" t="s">
        <v>1431</v>
      </c>
      <c r="C619" s="280"/>
      <c r="D619" s="280"/>
    </row>
    <row r="620" spans="1:4" ht="12.75">
      <c r="A620" s="278" t="s">
        <v>1432</v>
      </c>
      <c r="B620" s="279" t="s">
        <v>1433</v>
      </c>
      <c r="C620" s="280"/>
      <c r="D620" s="280"/>
    </row>
    <row r="621" spans="1:4" ht="12.75">
      <c r="A621" s="278" t="s">
        <v>1434</v>
      </c>
      <c r="B621" s="279" t="s">
        <v>1435</v>
      </c>
      <c r="C621" s="280"/>
      <c r="D621" s="280"/>
    </row>
    <row r="622" spans="1:4" ht="12.75">
      <c r="A622" s="278" t="s">
        <v>1436</v>
      </c>
      <c r="B622" s="279" t="s">
        <v>1437</v>
      </c>
      <c r="C622" s="280"/>
      <c r="D622" s="280"/>
    </row>
    <row r="623" spans="1:4" ht="12.75">
      <c r="A623" s="278" t="s">
        <v>1438</v>
      </c>
      <c r="B623" s="279" t="s">
        <v>1439</v>
      </c>
      <c r="C623" s="280"/>
      <c r="D623" s="280"/>
    </row>
    <row r="624" spans="1:4" ht="12.75">
      <c r="A624" s="278" t="s">
        <v>1440</v>
      </c>
      <c r="B624" s="279" t="s">
        <v>1441</v>
      </c>
      <c r="C624" s="280"/>
      <c r="D624" s="280"/>
    </row>
    <row r="625" spans="1:4" ht="12.75">
      <c r="A625" s="278" t="s">
        <v>1442</v>
      </c>
      <c r="B625" s="279" t="s">
        <v>1443</v>
      </c>
      <c r="C625" s="280"/>
      <c r="D625" s="280"/>
    </row>
    <row r="626" spans="1:4" ht="12.75">
      <c r="A626" s="278" t="s">
        <v>1444</v>
      </c>
      <c r="B626" s="279" t="s">
        <v>1445</v>
      </c>
      <c r="C626" s="280"/>
      <c r="D626" s="280"/>
    </row>
    <row r="627" spans="1:4" ht="12.75">
      <c r="A627" s="278" t="s">
        <v>1446</v>
      </c>
      <c r="B627" s="279" t="s">
        <v>1447</v>
      </c>
      <c r="C627" s="280"/>
      <c r="D627" s="280"/>
    </row>
    <row r="628" spans="1:4" ht="12.75">
      <c r="A628" s="278" t="s">
        <v>1448</v>
      </c>
      <c r="B628" s="279" t="s">
        <v>1449</v>
      </c>
      <c r="C628" s="280"/>
      <c r="D628" s="280"/>
    </row>
    <row r="629" spans="1:4" ht="12.75">
      <c r="A629" s="278" t="s">
        <v>1450</v>
      </c>
      <c r="B629" s="279" t="s">
        <v>1451</v>
      </c>
      <c r="C629" s="280"/>
      <c r="D629" s="280"/>
    </row>
    <row r="630" spans="1:4" ht="12.75">
      <c r="A630" s="278" t="s">
        <v>1452</v>
      </c>
      <c r="B630" s="279" t="s">
        <v>1453</v>
      </c>
      <c r="C630" s="280"/>
      <c r="D630" s="280"/>
    </row>
    <row r="631" spans="1:4" ht="12.75">
      <c r="A631" s="278" t="s">
        <v>1454</v>
      </c>
      <c r="B631" s="279" t="s">
        <v>1455</v>
      </c>
      <c r="C631" s="280"/>
      <c r="D631" s="280"/>
    </row>
    <row r="632" spans="1:4" ht="12.75">
      <c r="A632" s="278" t="s">
        <v>1456</v>
      </c>
      <c r="B632" s="279" t="s">
        <v>1457</v>
      </c>
      <c r="C632" s="280"/>
      <c r="D632" s="280"/>
    </row>
    <row r="633" spans="1:4" ht="12.75">
      <c r="A633" s="278" t="s">
        <v>1458</v>
      </c>
      <c r="B633" s="279" t="s">
        <v>1459</v>
      </c>
      <c r="C633" s="280"/>
      <c r="D633" s="280"/>
    </row>
    <row r="634" spans="1:4" ht="12.75">
      <c r="A634" s="278" t="s">
        <v>1460</v>
      </c>
      <c r="B634" s="279" t="s">
        <v>1461</v>
      </c>
      <c r="C634" s="280"/>
      <c r="D634" s="280"/>
    </row>
    <row r="635" spans="1:4" ht="12.75">
      <c r="A635" s="278" t="s">
        <v>1462</v>
      </c>
      <c r="B635" s="279" t="s">
        <v>1463</v>
      </c>
      <c r="C635" s="280"/>
      <c r="D635" s="280"/>
    </row>
    <row r="636" spans="1:4" ht="12.75">
      <c r="A636" s="277">
        <v>18</v>
      </c>
      <c r="B636" s="285" t="s">
        <v>1464</v>
      </c>
      <c r="C636" s="276"/>
      <c r="D636" s="276"/>
    </row>
    <row r="637" spans="1:4" ht="12.75">
      <c r="A637" s="278" t="s">
        <v>1465</v>
      </c>
      <c r="B637" s="279" t="s">
        <v>1466</v>
      </c>
      <c r="C637" s="280"/>
      <c r="D637" s="280"/>
    </row>
    <row r="638" spans="1:4" ht="12.75">
      <c r="A638" s="278" t="s">
        <v>1467</v>
      </c>
      <c r="B638" s="279" t="s">
        <v>1468</v>
      </c>
      <c r="C638" s="280"/>
      <c r="D638" s="280"/>
    </row>
    <row r="639" spans="1:4" ht="12.75">
      <c r="A639" s="278" t="s">
        <v>1469</v>
      </c>
      <c r="B639" s="279" t="s">
        <v>1470</v>
      </c>
      <c r="C639" s="280"/>
      <c r="D639" s="280"/>
    </row>
    <row r="640" spans="1:4" ht="12.75">
      <c r="A640" s="278" t="s">
        <v>1471</v>
      </c>
      <c r="B640" s="279" t="s">
        <v>1472</v>
      </c>
      <c r="C640" s="280"/>
      <c r="D640" s="280"/>
    </row>
    <row r="641" spans="1:4" ht="12.75">
      <c r="A641" s="278" t="s">
        <v>1473</v>
      </c>
      <c r="B641" s="279" t="s">
        <v>1474</v>
      </c>
      <c r="C641" s="280"/>
      <c r="D641" s="280"/>
    </row>
    <row r="642" spans="1:4" ht="12.75">
      <c r="A642" s="278" t="s">
        <v>1475</v>
      </c>
      <c r="B642" s="279" t="s">
        <v>1476</v>
      </c>
      <c r="C642" s="280"/>
      <c r="D642" s="280"/>
    </row>
    <row r="643" spans="1:4" ht="12.75">
      <c r="A643" s="278" t="s">
        <v>1477</v>
      </c>
      <c r="B643" s="279" t="s">
        <v>1478</v>
      </c>
      <c r="C643" s="280"/>
      <c r="D643" s="280"/>
    </row>
    <row r="644" spans="1:4" ht="12.75">
      <c r="A644" s="278" t="s">
        <v>1479</v>
      </c>
      <c r="B644" s="279" t="s">
        <v>1480</v>
      </c>
      <c r="C644" s="280"/>
      <c r="D644" s="280"/>
    </row>
    <row r="645" spans="1:4" ht="12.75">
      <c r="A645" s="278" t="s">
        <v>1481</v>
      </c>
      <c r="B645" s="279" t="s">
        <v>1482</v>
      </c>
      <c r="C645" s="280"/>
      <c r="D645" s="280"/>
    </row>
    <row r="646" spans="1:4" ht="12.75">
      <c r="A646" s="278" t="s">
        <v>1483</v>
      </c>
      <c r="B646" s="279" t="s">
        <v>1484</v>
      </c>
      <c r="C646" s="280"/>
      <c r="D646" s="280"/>
    </row>
    <row r="647" spans="1:4" ht="12.75">
      <c r="A647" s="278" t="s">
        <v>1485</v>
      </c>
      <c r="B647" s="279" t="s">
        <v>1486</v>
      </c>
      <c r="C647" s="280"/>
      <c r="D647" s="280"/>
    </row>
    <row r="648" spans="1:4" ht="12.75">
      <c r="A648" s="278" t="s">
        <v>1487</v>
      </c>
      <c r="B648" s="279" t="s">
        <v>1488</v>
      </c>
      <c r="C648" s="280"/>
      <c r="D648" s="280"/>
    </row>
    <row r="649" spans="1:4" ht="12.75">
      <c r="A649" s="278" t="s">
        <v>1489</v>
      </c>
      <c r="B649" s="279" t="s">
        <v>1490</v>
      </c>
      <c r="C649" s="280"/>
      <c r="D649" s="280"/>
    </row>
    <row r="650" spans="1:4" ht="12.75">
      <c r="A650" s="278" t="s">
        <v>1491</v>
      </c>
      <c r="B650" s="279" t="s">
        <v>1492</v>
      </c>
      <c r="C650" s="280"/>
      <c r="D650" s="280"/>
    </row>
    <row r="651" spans="1:4" ht="12.75">
      <c r="A651" s="278" t="s">
        <v>1493</v>
      </c>
      <c r="B651" s="279" t="s">
        <v>1494</v>
      </c>
      <c r="C651" s="280"/>
      <c r="D651" s="280"/>
    </row>
    <row r="652" spans="1:4" ht="12.75">
      <c r="A652" s="278" t="s">
        <v>1495</v>
      </c>
      <c r="B652" s="279" t="s">
        <v>1496</v>
      </c>
      <c r="C652" s="280"/>
      <c r="D652" s="280"/>
    </row>
    <row r="653" spans="1:4" ht="12.75">
      <c r="A653" s="278" t="s">
        <v>1497</v>
      </c>
      <c r="B653" s="279" t="s">
        <v>1498</v>
      </c>
      <c r="C653" s="280"/>
      <c r="D653" s="280"/>
    </row>
    <row r="654" spans="1:4" ht="12.75">
      <c r="A654" s="278" t="s">
        <v>1499</v>
      </c>
      <c r="B654" s="279" t="s">
        <v>1500</v>
      </c>
      <c r="C654" s="280"/>
      <c r="D654" s="280"/>
    </row>
    <row r="655" spans="1:4" ht="12.75">
      <c r="A655" s="277">
        <v>19</v>
      </c>
      <c r="B655" s="285" t="s">
        <v>1501</v>
      </c>
      <c r="C655" s="276"/>
      <c r="D655" s="276"/>
    </row>
    <row r="656" spans="1:4" ht="12.75">
      <c r="A656" s="278" t="s">
        <v>1502</v>
      </c>
      <c r="B656" s="289" t="s">
        <v>1503</v>
      </c>
      <c r="C656" s="280"/>
      <c r="D656" s="280"/>
    </row>
    <row r="657" spans="1:4" ht="12.75">
      <c r="A657" s="278" t="s">
        <v>1504</v>
      </c>
      <c r="B657" s="289" t="s">
        <v>1505</v>
      </c>
      <c r="C657" s="280"/>
      <c r="D657" s="280"/>
    </row>
    <row r="658" spans="1:4" ht="12.75">
      <c r="A658" s="278" t="s">
        <v>1506</v>
      </c>
      <c r="B658" s="289" t="s">
        <v>1507</v>
      </c>
      <c r="C658" s="280"/>
      <c r="D658" s="280"/>
    </row>
    <row r="659" spans="1:4" ht="12.75">
      <c r="A659" s="278" t="s">
        <v>1508</v>
      </c>
      <c r="B659" s="289" t="s">
        <v>1509</v>
      </c>
      <c r="C659" s="280"/>
      <c r="D659" s="280"/>
    </row>
    <row r="660" spans="1:4" ht="12.75">
      <c r="A660" s="278" t="s">
        <v>1510</v>
      </c>
      <c r="B660" s="289" t="s">
        <v>1511</v>
      </c>
      <c r="C660" s="280"/>
      <c r="D660" s="280"/>
    </row>
    <row r="661" spans="1:4" ht="12.75">
      <c r="A661" s="278" t="s">
        <v>1512</v>
      </c>
      <c r="B661" s="289" t="s">
        <v>1513</v>
      </c>
      <c r="C661" s="280"/>
      <c r="D661" s="280"/>
    </row>
    <row r="662" spans="1:4" ht="12.75">
      <c r="A662" s="278" t="s">
        <v>1514</v>
      </c>
      <c r="B662" s="289" t="s">
        <v>1515</v>
      </c>
      <c r="C662" s="280"/>
      <c r="D662" s="280"/>
    </row>
    <row r="663" spans="1:4" ht="12.75">
      <c r="A663" s="278" t="s">
        <v>1516</v>
      </c>
      <c r="B663" s="289" t="s">
        <v>1517</v>
      </c>
      <c r="C663" s="280"/>
      <c r="D663" s="280"/>
    </row>
    <row r="664" spans="1:4" ht="12.75">
      <c r="A664" s="278" t="s">
        <v>1518</v>
      </c>
      <c r="B664" s="289" t="s">
        <v>1519</v>
      </c>
      <c r="C664" s="280"/>
      <c r="D664" s="280"/>
    </row>
    <row r="665" spans="1:4" ht="12.75">
      <c r="A665" s="278" t="s">
        <v>1520</v>
      </c>
      <c r="B665" s="289" t="s">
        <v>1521</v>
      </c>
      <c r="C665" s="280"/>
      <c r="D665" s="280"/>
    </row>
    <row r="666" spans="1:4" ht="12.75">
      <c r="A666" s="278" t="s">
        <v>1522</v>
      </c>
      <c r="B666" s="289" t="s">
        <v>1523</v>
      </c>
      <c r="C666" s="280"/>
      <c r="D666" s="280"/>
    </row>
    <row r="667" spans="1:4" ht="12.75">
      <c r="A667" s="277">
        <v>20</v>
      </c>
      <c r="B667" s="285" t="s">
        <v>1524</v>
      </c>
      <c r="C667" s="276"/>
      <c r="D667" s="276"/>
    </row>
    <row r="668" spans="1:4" ht="12.75">
      <c r="A668" s="278" t="s">
        <v>1525</v>
      </c>
      <c r="B668" s="279" t="s">
        <v>1526</v>
      </c>
      <c r="C668" s="280"/>
      <c r="D668" s="280"/>
    </row>
    <row r="669" spans="1:4" ht="12.75">
      <c r="A669" s="278" t="s">
        <v>1527</v>
      </c>
      <c r="B669" s="279" t="s">
        <v>1528</v>
      </c>
      <c r="C669" s="280"/>
      <c r="D669" s="280"/>
    </row>
    <row r="670" spans="1:4" ht="12.75">
      <c r="A670" s="278" t="s">
        <v>1529</v>
      </c>
      <c r="B670" s="279" t="s">
        <v>1530</v>
      </c>
      <c r="C670" s="280"/>
      <c r="D670" s="280"/>
    </row>
    <row r="671" spans="1:4" ht="12.75">
      <c r="A671" s="278" t="s">
        <v>1531</v>
      </c>
      <c r="B671" s="279" t="s">
        <v>1532</v>
      </c>
      <c r="C671" s="280"/>
      <c r="D671" s="280"/>
    </row>
    <row r="672" spans="1:4" ht="12.75">
      <c r="A672" s="278" t="s">
        <v>1533</v>
      </c>
      <c r="B672" s="279" t="s">
        <v>1534</v>
      </c>
      <c r="C672" s="280"/>
      <c r="D672" s="280"/>
    </row>
    <row r="673" spans="1:4" ht="12.75">
      <c r="A673" s="278" t="s">
        <v>1535</v>
      </c>
      <c r="B673" s="279" t="s">
        <v>1536</v>
      </c>
      <c r="C673" s="280"/>
      <c r="D673" s="280"/>
    </row>
    <row r="674" spans="1:4" ht="12.75">
      <c r="A674" s="277">
        <v>21</v>
      </c>
      <c r="B674" s="285" t="s">
        <v>1537</v>
      </c>
      <c r="C674" s="276"/>
      <c r="D674" s="276"/>
    </row>
    <row r="675" spans="1:4" ht="12.75">
      <c r="A675" s="278" t="s">
        <v>1538</v>
      </c>
      <c r="B675" s="279" t="s">
        <v>1539</v>
      </c>
      <c r="C675" s="280"/>
      <c r="D675" s="280"/>
    </row>
    <row r="676" spans="1:4" ht="12.75">
      <c r="A676" s="278" t="s">
        <v>1540</v>
      </c>
      <c r="B676" s="279" t="s">
        <v>1541</v>
      </c>
      <c r="C676" s="280"/>
      <c r="D676" s="280"/>
    </row>
    <row r="677" spans="1:4" ht="12.75">
      <c r="A677" s="278" t="s">
        <v>1542</v>
      </c>
      <c r="B677" s="279" t="s">
        <v>1543</v>
      </c>
      <c r="C677" s="280"/>
      <c r="D677" s="280"/>
    </row>
    <row r="678" spans="1:4" ht="12.75">
      <c r="A678" s="278" t="s">
        <v>1544</v>
      </c>
      <c r="B678" s="279" t="s">
        <v>1545</v>
      </c>
      <c r="C678" s="280"/>
      <c r="D678" s="280"/>
    </row>
    <row r="679" spans="1:4" ht="12.75">
      <c r="A679" s="278" t="s">
        <v>1546</v>
      </c>
      <c r="B679" s="289" t="s">
        <v>1547</v>
      </c>
      <c r="C679" s="280"/>
      <c r="D679" s="280"/>
    </row>
    <row r="680" spans="1:4" ht="12.75">
      <c r="A680" s="278" t="s">
        <v>1548</v>
      </c>
      <c r="B680" s="289" t="s">
        <v>1549</v>
      </c>
      <c r="C680" s="280"/>
      <c r="D680" s="280"/>
    </row>
    <row r="681" spans="1:4" ht="12.75">
      <c r="A681" s="278" t="s">
        <v>1550</v>
      </c>
      <c r="B681" s="279" t="s">
        <v>1551</v>
      </c>
      <c r="C681" s="280"/>
      <c r="D681" s="280"/>
    </row>
    <row r="682" spans="1:4" ht="12.75">
      <c r="A682" s="278" t="s">
        <v>1552</v>
      </c>
      <c r="B682" s="289" t="s">
        <v>1553</v>
      </c>
      <c r="C682" s="280"/>
      <c r="D682" s="280"/>
    </row>
    <row r="683" spans="1:4" ht="12.75">
      <c r="A683" s="278" t="s">
        <v>1554</v>
      </c>
      <c r="B683" s="289" t="s">
        <v>1555</v>
      </c>
      <c r="C683" s="280"/>
      <c r="D683" s="280"/>
    </row>
    <row r="684" spans="1:4" ht="12.75">
      <c r="A684" s="278" t="s">
        <v>1556</v>
      </c>
      <c r="B684" s="289" t="s">
        <v>1557</v>
      </c>
      <c r="C684" s="280"/>
      <c r="D684" s="280"/>
    </row>
    <row r="685" spans="1:4" ht="12.75">
      <c r="A685" s="278" t="s">
        <v>1558</v>
      </c>
      <c r="B685" s="281" t="s">
        <v>1559</v>
      </c>
      <c r="C685" s="280"/>
      <c r="D685" s="280"/>
    </row>
    <row r="686" spans="1:4" ht="12.75">
      <c r="A686" s="278" t="s">
        <v>1560</v>
      </c>
      <c r="B686" s="279" t="s">
        <v>1561</v>
      </c>
      <c r="C686" s="280"/>
      <c r="D686" s="280"/>
    </row>
    <row r="687" spans="1:4" ht="12.75">
      <c r="A687" s="278" t="s">
        <v>1562</v>
      </c>
      <c r="B687" s="279" t="s">
        <v>1563</v>
      </c>
      <c r="C687" s="280"/>
      <c r="D687" s="280"/>
    </row>
    <row r="688" spans="1:4" ht="12.75">
      <c r="A688" s="278" t="s">
        <v>1564</v>
      </c>
      <c r="B688" s="289" t="s">
        <v>1565</v>
      </c>
      <c r="C688" s="280"/>
      <c r="D688" s="280"/>
    </row>
    <row r="689" spans="1:4" ht="12.75">
      <c r="A689" s="278" t="s">
        <v>1566</v>
      </c>
      <c r="B689" s="289" t="s">
        <v>1567</v>
      </c>
      <c r="C689" s="280"/>
      <c r="D689" s="280"/>
    </row>
    <row r="690" spans="1:4" ht="12.75">
      <c r="A690" s="278" t="s">
        <v>1568</v>
      </c>
      <c r="B690" s="279" t="s">
        <v>1569</v>
      </c>
      <c r="C690" s="280"/>
      <c r="D690" s="280"/>
    </row>
    <row r="691" spans="1:4" ht="12.75">
      <c r="A691" s="278" t="s">
        <v>1570</v>
      </c>
      <c r="B691" s="279" t="s">
        <v>1571</v>
      </c>
      <c r="C691" s="280"/>
      <c r="D691" s="280"/>
    </row>
    <row r="692" spans="1:4" ht="12.75">
      <c r="A692" s="278" t="s">
        <v>1572</v>
      </c>
      <c r="B692" s="279" t="s">
        <v>1573</v>
      </c>
      <c r="C692" s="280"/>
      <c r="D692" s="280"/>
    </row>
    <row r="693" spans="1:4" ht="12.75">
      <c r="A693" s="278" t="s">
        <v>1574</v>
      </c>
      <c r="B693" s="279" t="s">
        <v>1575</v>
      </c>
      <c r="C693" s="280"/>
      <c r="D693" s="280"/>
    </row>
    <row r="694" spans="1:4" ht="12.75">
      <c r="A694" s="278" t="s">
        <v>1576</v>
      </c>
      <c r="B694" s="279" t="s">
        <v>1577</v>
      </c>
      <c r="C694" s="280"/>
      <c r="D694" s="280"/>
    </row>
    <row r="695" spans="1:4" ht="12.75">
      <c r="A695" s="278" t="s">
        <v>1578</v>
      </c>
      <c r="B695" s="279" t="s">
        <v>1579</v>
      </c>
      <c r="C695" s="280"/>
      <c r="D695" s="280"/>
    </row>
    <row r="696" spans="1:4" ht="12.75">
      <c r="A696" s="278" t="s">
        <v>1580</v>
      </c>
      <c r="B696" s="279" t="s">
        <v>1581</v>
      </c>
      <c r="C696" s="280"/>
      <c r="D696" s="280"/>
    </row>
    <row r="697" spans="1:4" ht="12.75">
      <c r="A697" s="278" t="s">
        <v>1582</v>
      </c>
      <c r="B697" s="279" t="s">
        <v>1583</v>
      </c>
      <c r="C697" s="280"/>
      <c r="D697" s="280"/>
    </row>
    <row r="698" spans="1:4" ht="12.75">
      <c r="A698" s="278" t="s">
        <v>1584</v>
      </c>
      <c r="B698" s="279" t="s">
        <v>1585</v>
      </c>
      <c r="C698" s="280"/>
      <c r="D698" s="280"/>
    </row>
    <row r="699" spans="1:4" ht="12.75">
      <c r="A699" s="278" t="s">
        <v>1586</v>
      </c>
      <c r="B699" s="279" t="s">
        <v>1587</v>
      </c>
      <c r="C699" s="280"/>
      <c r="D699" s="280"/>
    </row>
    <row r="700" spans="1:4" ht="12.75">
      <c r="A700" s="278" t="s">
        <v>1588</v>
      </c>
      <c r="B700" s="279" t="s">
        <v>1589</v>
      </c>
      <c r="C700" s="280"/>
      <c r="D700" s="280"/>
    </row>
    <row r="701" spans="1:4" ht="12.75">
      <c r="A701" s="278" t="s">
        <v>1590</v>
      </c>
      <c r="B701" s="279" t="s">
        <v>1591</v>
      </c>
      <c r="C701" s="280"/>
      <c r="D701" s="280"/>
    </row>
    <row r="702" spans="1:4" ht="12.75">
      <c r="A702" s="278" t="s">
        <v>1592</v>
      </c>
      <c r="B702" s="279" t="s">
        <v>1593</v>
      </c>
      <c r="C702" s="280"/>
      <c r="D702" s="280"/>
    </row>
    <row r="703" spans="1:4" ht="12.75">
      <c r="A703" s="278" t="s">
        <v>1594</v>
      </c>
      <c r="B703" s="279" t="s">
        <v>1595</v>
      </c>
      <c r="C703" s="280"/>
      <c r="D703" s="280"/>
    </row>
    <row r="704" spans="1:4" ht="12.75">
      <c r="A704" s="277">
        <v>22</v>
      </c>
      <c r="B704" s="285" t="s">
        <v>1596</v>
      </c>
      <c r="C704" s="276"/>
      <c r="D704" s="276"/>
    </row>
    <row r="705" spans="1:4" ht="12.75">
      <c r="A705" s="278" t="s">
        <v>1597</v>
      </c>
      <c r="B705" s="279" t="s">
        <v>1598</v>
      </c>
      <c r="C705" s="280"/>
      <c r="D705" s="280"/>
    </row>
    <row r="706" spans="1:4" ht="12.75">
      <c r="A706" s="278" t="s">
        <v>1599</v>
      </c>
      <c r="B706" s="279" t="s">
        <v>1600</v>
      </c>
      <c r="C706" s="280"/>
      <c r="D706" s="280"/>
    </row>
    <row r="707" spans="1:4" ht="12.75">
      <c r="A707" s="278" t="s">
        <v>1601</v>
      </c>
      <c r="B707" s="279" t="s">
        <v>1602</v>
      </c>
      <c r="C707" s="280"/>
      <c r="D707" s="280"/>
    </row>
    <row r="708" spans="1:4" ht="12.75">
      <c r="A708" s="278" t="s">
        <v>1603</v>
      </c>
      <c r="B708" s="279" t="s">
        <v>1604</v>
      </c>
      <c r="C708" s="280"/>
      <c r="D708" s="280"/>
    </row>
    <row r="709" spans="1:4" ht="12.75">
      <c r="A709" s="278" t="s">
        <v>1605</v>
      </c>
      <c r="B709" s="279" t="s">
        <v>1606</v>
      </c>
      <c r="C709" s="280"/>
      <c r="D709" s="280"/>
    </row>
    <row r="710" spans="1:4" ht="12.75">
      <c r="A710" s="278" t="s">
        <v>1607</v>
      </c>
      <c r="B710" s="279" t="s">
        <v>1608</v>
      </c>
      <c r="C710" s="280"/>
      <c r="D710" s="280"/>
    </row>
    <row r="711" spans="1:4" ht="12.75">
      <c r="A711" s="278" t="s">
        <v>1609</v>
      </c>
      <c r="B711" s="279" t="s">
        <v>1610</v>
      </c>
      <c r="C711" s="280"/>
      <c r="D711" s="280"/>
    </row>
    <row r="712" spans="1:4" ht="12.75">
      <c r="A712" s="278" t="s">
        <v>1611</v>
      </c>
      <c r="B712" s="279" t="s">
        <v>1612</v>
      </c>
      <c r="C712" s="280"/>
      <c r="D712" s="280"/>
    </row>
    <row r="713" spans="1:4" ht="12.75">
      <c r="A713" s="277">
        <v>23</v>
      </c>
      <c r="B713" s="285" t="s">
        <v>1613</v>
      </c>
      <c r="C713" s="276"/>
      <c r="D713" s="276"/>
    </row>
    <row r="714" spans="1:4" ht="12.75">
      <c r="A714" s="278" t="s">
        <v>1614</v>
      </c>
      <c r="B714" s="279" t="s">
        <v>1615</v>
      </c>
      <c r="C714" s="280"/>
      <c r="D714" s="280"/>
    </row>
    <row r="715" spans="1:4" ht="12.75">
      <c r="A715" s="278" t="s">
        <v>1616</v>
      </c>
      <c r="B715" s="279" t="s">
        <v>1617</v>
      </c>
      <c r="C715" s="280"/>
      <c r="D715" s="280"/>
    </row>
    <row r="716" spans="1:4" ht="12.75">
      <c r="A716" s="278" t="s">
        <v>1618</v>
      </c>
      <c r="B716" s="279" t="s">
        <v>1619</v>
      </c>
      <c r="C716" s="280"/>
      <c r="D716" s="280"/>
    </row>
    <row r="717" spans="1:4" ht="12.75">
      <c r="A717" s="278" t="s">
        <v>1620</v>
      </c>
      <c r="B717" s="279" t="s">
        <v>1621</v>
      </c>
      <c r="C717" s="280"/>
      <c r="D717" s="280"/>
    </row>
    <row r="718" spans="1:4" ht="12.75">
      <c r="A718" s="278" t="s">
        <v>1622</v>
      </c>
      <c r="B718" s="279" t="s">
        <v>1623</v>
      </c>
      <c r="C718" s="280"/>
      <c r="D718" s="280"/>
    </row>
    <row r="719" spans="1:4" ht="12.75">
      <c r="A719" s="278" t="s">
        <v>1624</v>
      </c>
      <c r="B719" s="281" t="s">
        <v>1625</v>
      </c>
      <c r="C719" s="280"/>
      <c r="D719" s="280"/>
    </row>
    <row r="720" spans="1:4" ht="12.75">
      <c r="A720" s="278" t="s">
        <v>1626</v>
      </c>
      <c r="B720" s="281" t="s">
        <v>1627</v>
      </c>
      <c r="C720" s="280"/>
      <c r="D720" s="280"/>
    </row>
    <row r="721" spans="1:4" ht="12.75">
      <c r="A721" s="278" t="s">
        <v>1628</v>
      </c>
      <c r="B721" s="281" t="s">
        <v>1629</v>
      </c>
      <c r="C721" s="280"/>
      <c r="D721" s="280"/>
    </row>
    <row r="722" spans="1:4" ht="12.75">
      <c r="A722" s="278" t="s">
        <v>1630</v>
      </c>
      <c r="B722" s="279" t="s">
        <v>1631</v>
      </c>
      <c r="C722" s="280"/>
      <c r="D722" s="280"/>
    </row>
    <row r="723" spans="1:4" ht="12.75">
      <c r="A723" s="278" t="s">
        <v>1632</v>
      </c>
      <c r="B723" s="279" t="s">
        <v>1633</v>
      </c>
      <c r="C723" s="280"/>
      <c r="D723" s="280"/>
    </row>
    <row r="724" spans="1:4" ht="12.75">
      <c r="A724" s="278" t="s">
        <v>1634</v>
      </c>
      <c r="B724" s="279" t="s">
        <v>1635</v>
      </c>
      <c r="C724" s="280"/>
      <c r="D724" s="280"/>
    </row>
    <row r="725" spans="1:4" ht="12.75">
      <c r="A725" s="278" t="s">
        <v>1636</v>
      </c>
      <c r="B725" s="279" t="s">
        <v>1637</v>
      </c>
      <c r="C725" s="280"/>
      <c r="D725" s="280"/>
    </row>
    <row r="726" spans="1:4" ht="12.75">
      <c r="A726" s="278" t="s">
        <v>1638</v>
      </c>
      <c r="B726" s="279" t="s">
        <v>1639</v>
      </c>
      <c r="C726" s="280"/>
      <c r="D726" s="280"/>
    </row>
    <row r="727" spans="1:4" ht="12.75">
      <c r="A727" s="291"/>
      <c r="B727" s="292" t="s">
        <v>1640</v>
      </c>
      <c r="C727" s="292"/>
      <c r="D727" s="276"/>
    </row>
    <row r="728" spans="1:4" ht="12.75">
      <c r="A728" s="278" t="s">
        <v>1641</v>
      </c>
      <c r="B728" s="293" t="s">
        <v>1642</v>
      </c>
      <c r="C728" s="280"/>
      <c r="D728" s="280"/>
    </row>
    <row r="729" spans="1:4" ht="12.75">
      <c r="A729" s="294" t="s">
        <v>1643</v>
      </c>
      <c r="B729" s="293" t="s">
        <v>1644</v>
      </c>
      <c r="C729" s="280"/>
      <c r="D729" s="280"/>
    </row>
    <row r="730" spans="1:4" ht="12.75">
      <c r="A730" s="294" t="s">
        <v>1645</v>
      </c>
      <c r="B730" s="293" t="s">
        <v>1646</v>
      </c>
      <c r="C730" s="280"/>
      <c r="D730" s="280"/>
    </row>
    <row r="731" spans="1:4" ht="12.75">
      <c r="A731" s="295"/>
      <c r="B731" s="292" t="s">
        <v>1647</v>
      </c>
      <c r="C731" s="292"/>
      <c r="D731" s="276"/>
    </row>
    <row r="732" spans="1:4" ht="12.75">
      <c r="A732" s="294" t="s">
        <v>1648</v>
      </c>
      <c r="B732" s="293" t="s">
        <v>1649</v>
      </c>
      <c r="C732" s="280"/>
      <c r="D732" s="280"/>
    </row>
    <row r="733" spans="1:4" ht="12.75">
      <c r="A733" s="294" t="s">
        <v>1650</v>
      </c>
      <c r="B733" s="293" t="s">
        <v>1651</v>
      </c>
      <c r="C733" s="280"/>
      <c r="D733" s="280"/>
    </row>
    <row r="734" spans="1:4" ht="12.75">
      <c r="A734" s="294" t="s">
        <v>1652</v>
      </c>
      <c r="B734" s="293" t="s">
        <v>1653</v>
      </c>
      <c r="C734" s="280"/>
      <c r="D734" s="280"/>
    </row>
  </sheetData>
  <sheetProtection selectLockedCells="1" selectUnlockedCells="1"/>
  <printOptions/>
  <pageMargins left="0.2361111111111111" right="0.2361111111111111" top="0.3541666666666667" bottom="0.3541666666666667" header="0.5118055555555555" footer="0.5118055555555555"/>
  <pageSetup fitToHeight="0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6"/>
  <sheetViews>
    <sheetView zoomScaleSheetLayoutView="100" workbookViewId="0" topLeftCell="A19">
      <selection activeCell="E32" sqref="E32"/>
    </sheetView>
  </sheetViews>
  <sheetFormatPr defaultColWidth="9.140625" defaultRowHeight="12.75"/>
  <cols>
    <col min="1" max="1" width="13.57421875" style="0" customWidth="1"/>
    <col min="2" max="2" width="48.28125" style="0" customWidth="1"/>
    <col min="3" max="3" width="9.7109375" style="0" customWidth="1"/>
    <col min="4" max="4" width="8.421875" style="0" customWidth="1"/>
    <col min="5" max="5" width="9.421875" style="0" customWidth="1"/>
    <col min="6" max="6" width="10.140625" style="0" customWidth="1"/>
    <col min="7" max="7" width="9.421875" style="0" customWidth="1"/>
    <col min="8" max="8" width="9.7109375" style="0" customWidth="1"/>
    <col min="9" max="16384" width="8.7109375" style="0" customWidth="1"/>
  </cols>
  <sheetData>
    <row r="1" spans="1:8" ht="12.75">
      <c r="A1" s="61"/>
      <c r="B1" s="62" t="s">
        <v>52</v>
      </c>
      <c r="C1" s="63" t="s">
        <v>163</v>
      </c>
      <c r="D1" s="64"/>
      <c r="E1" s="64"/>
      <c r="F1" s="64"/>
      <c r="G1" s="65"/>
      <c r="H1" s="269"/>
    </row>
    <row r="2" spans="1:8" ht="12.75">
      <c r="A2" s="61"/>
      <c r="B2" s="62" t="s">
        <v>54</v>
      </c>
      <c r="C2" s="63"/>
      <c r="D2" s="64"/>
      <c r="E2" s="64"/>
      <c r="F2" s="64"/>
      <c r="G2" s="65"/>
      <c r="H2" s="269"/>
    </row>
    <row r="3" spans="1:8" ht="12.75">
      <c r="A3" s="61"/>
      <c r="B3" s="62"/>
      <c r="C3" s="63"/>
      <c r="D3" s="64"/>
      <c r="E3" s="64"/>
      <c r="F3" s="64"/>
      <c r="G3" s="65"/>
      <c r="H3" s="269"/>
    </row>
    <row r="4" spans="1:8" ht="12.75">
      <c r="A4" s="61"/>
      <c r="B4" s="62" t="s">
        <v>1654</v>
      </c>
      <c r="C4" s="25" t="s">
        <v>33</v>
      </c>
      <c r="D4" s="67"/>
      <c r="E4" s="67"/>
      <c r="F4" s="67"/>
      <c r="G4" s="68"/>
      <c r="H4" s="269"/>
    </row>
    <row r="5" spans="1:8" ht="12.75">
      <c r="A5" s="61"/>
      <c r="B5" s="62" t="s">
        <v>204</v>
      </c>
      <c r="C5" s="25"/>
      <c r="D5" s="67"/>
      <c r="E5" s="67"/>
      <c r="F5" s="67"/>
      <c r="G5" s="68"/>
      <c r="H5" s="269"/>
    </row>
    <row r="6" spans="1:8" ht="12.75">
      <c r="A6" s="270"/>
      <c r="B6" s="270"/>
      <c r="C6" s="270"/>
      <c r="D6" s="270"/>
      <c r="E6" s="270"/>
      <c r="F6" s="270"/>
      <c r="G6" s="233"/>
      <c r="H6" s="233"/>
    </row>
    <row r="7" spans="1:8" ht="12.75" customHeight="1">
      <c r="A7" s="296" t="s">
        <v>1655</v>
      </c>
      <c r="B7" s="296" t="s">
        <v>1656</v>
      </c>
      <c r="C7" s="271" t="s">
        <v>207</v>
      </c>
      <c r="D7" s="271"/>
      <c r="E7" s="271" t="s">
        <v>208</v>
      </c>
      <c r="F7" s="271"/>
      <c r="G7" s="271" t="s">
        <v>137</v>
      </c>
      <c r="H7" s="271"/>
    </row>
    <row r="8" spans="1:8" ht="12.75">
      <c r="A8" s="296"/>
      <c r="B8" s="296"/>
      <c r="C8" s="161" t="s">
        <v>1657</v>
      </c>
      <c r="D8" s="161" t="s">
        <v>174</v>
      </c>
      <c r="E8" s="161" t="s">
        <v>1657</v>
      </c>
      <c r="F8" s="161" t="s">
        <v>174</v>
      </c>
      <c r="G8" s="161" t="s">
        <v>1657</v>
      </c>
      <c r="H8" s="161" t="s">
        <v>174</v>
      </c>
    </row>
    <row r="9" spans="1:8" ht="12.75">
      <c r="A9" s="297" t="s">
        <v>1658</v>
      </c>
      <c r="B9" s="297" t="s">
        <v>1659</v>
      </c>
      <c r="C9" s="298"/>
      <c r="D9" s="298"/>
      <c r="E9" s="298">
        <v>318</v>
      </c>
      <c r="F9" s="298">
        <v>320</v>
      </c>
      <c r="G9" s="299">
        <v>318</v>
      </c>
      <c r="H9" s="299">
        <v>320</v>
      </c>
    </row>
    <row r="10" spans="1:8" ht="12.75">
      <c r="A10" s="297" t="s">
        <v>1660</v>
      </c>
      <c r="B10" s="297" t="s">
        <v>1661</v>
      </c>
      <c r="C10" s="300"/>
      <c r="D10" s="300"/>
      <c r="E10" s="300">
        <v>32</v>
      </c>
      <c r="F10" s="300">
        <v>32</v>
      </c>
      <c r="G10" s="301">
        <v>32</v>
      </c>
      <c r="H10" s="301">
        <v>32</v>
      </c>
    </row>
    <row r="11" spans="1:8" ht="12.75">
      <c r="A11" s="297" t="s">
        <v>1662</v>
      </c>
      <c r="B11" s="297" t="s">
        <v>1663</v>
      </c>
      <c r="C11" s="300"/>
      <c r="D11" s="300"/>
      <c r="E11" s="300">
        <v>2</v>
      </c>
      <c r="F11" s="300">
        <v>2</v>
      </c>
      <c r="G11" s="301">
        <v>2</v>
      </c>
      <c r="H11" s="301">
        <v>2</v>
      </c>
    </row>
    <row r="12" spans="1:8" ht="12.75">
      <c r="A12" s="297" t="s">
        <v>1664</v>
      </c>
      <c r="B12" s="297" t="s">
        <v>1665</v>
      </c>
      <c r="C12" s="300"/>
      <c r="D12" s="300"/>
      <c r="E12" s="300">
        <v>1726</v>
      </c>
      <c r="F12" s="300">
        <v>1800</v>
      </c>
      <c r="G12" s="301">
        <v>1726</v>
      </c>
      <c r="H12" s="301">
        <v>1800</v>
      </c>
    </row>
    <row r="13" spans="1:8" ht="12.75">
      <c r="A13" s="297" t="s">
        <v>1666</v>
      </c>
      <c r="B13" s="297" t="s">
        <v>1667</v>
      </c>
      <c r="C13" s="300"/>
      <c r="D13" s="300"/>
      <c r="E13" s="300">
        <v>0</v>
      </c>
      <c r="F13" s="300">
        <v>50</v>
      </c>
      <c r="G13" s="301"/>
      <c r="H13" s="301">
        <v>50</v>
      </c>
    </row>
    <row r="14" spans="1:8" ht="12.75">
      <c r="A14" s="297" t="s">
        <v>1668</v>
      </c>
      <c r="B14" s="297" t="s">
        <v>1669</v>
      </c>
      <c r="C14" s="300"/>
      <c r="D14" s="300"/>
      <c r="E14" s="300">
        <v>1214</v>
      </c>
      <c r="F14" s="300">
        <v>1220</v>
      </c>
      <c r="G14" s="301">
        <v>1214</v>
      </c>
      <c r="H14" s="301">
        <v>1220</v>
      </c>
    </row>
    <row r="15" spans="1:8" ht="12.75">
      <c r="A15" s="297" t="s">
        <v>1670</v>
      </c>
      <c r="B15" s="297" t="s">
        <v>1671</v>
      </c>
      <c r="C15" s="300"/>
      <c r="D15" s="300"/>
      <c r="E15" s="300">
        <v>593</v>
      </c>
      <c r="F15" s="300">
        <v>595</v>
      </c>
      <c r="G15" s="301">
        <v>593</v>
      </c>
      <c r="H15" s="301">
        <v>595</v>
      </c>
    </row>
    <row r="16" spans="1:8" ht="12.75">
      <c r="A16" s="297" t="s">
        <v>1672</v>
      </c>
      <c r="B16" s="297" t="s">
        <v>1673</v>
      </c>
      <c r="C16" s="300"/>
      <c r="D16" s="300"/>
      <c r="E16" s="300">
        <v>1307</v>
      </c>
      <c r="F16" s="300">
        <v>1350</v>
      </c>
      <c r="G16" s="301">
        <v>1307</v>
      </c>
      <c r="H16" s="301">
        <v>1350</v>
      </c>
    </row>
    <row r="17" spans="1:8" ht="12.75">
      <c r="A17" s="297" t="s">
        <v>1674</v>
      </c>
      <c r="B17" s="297" t="s">
        <v>1675</v>
      </c>
      <c r="C17" s="300"/>
      <c r="D17" s="300"/>
      <c r="E17" s="300">
        <v>154</v>
      </c>
      <c r="F17" s="300">
        <v>160</v>
      </c>
      <c r="G17" s="301">
        <v>154</v>
      </c>
      <c r="H17" s="301">
        <v>160</v>
      </c>
    </row>
    <row r="18" spans="1:8" ht="12.75">
      <c r="A18" s="297" t="s">
        <v>1676</v>
      </c>
      <c r="B18" s="297" t="s">
        <v>1677</v>
      </c>
      <c r="C18" s="300"/>
      <c r="D18" s="300"/>
      <c r="E18" s="300">
        <v>0</v>
      </c>
      <c r="F18" s="300">
        <v>50</v>
      </c>
      <c r="G18" s="301"/>
      <c r="H18" s="301">
        <v>50</v>
      </c>
    </row>
    <row r="19" spans="1:8" ht="12.75">
      <c r="A19" s="297" t="s">
        <v>1678</v>
      </c>
      <c r="B19" s="297" t="s">
        <v>1679</v>
      </c>
      <c r="C19" s="300"/>
      <c r="D19" s="300"/>
      <c r="E19" s="300">
        <v>74</v>
      </c>
      <c r="F19" s="300">
        <v>150</v>
      </c>
      <c r="G19" s="301">
        <v>74</v>
      </c>
      <c r="H19" s="301">
        <v>150</v>
      </c>
    </row>
    <row r="20" spans="1:8" ht="12.75">
      <c r="A20" s="297" t="s">
        <v>1680</v>
      </c>
      <c r="B20" s="297" t="s">
        <v>1679</v>
      </c>
      <c r="C20" s="302"/>
      <c r="D20" s="302"/>
      <c r="E20" s="302">
        <v>36</v>
      </c>
      <c r="F20" s="302">
        <v>50</v>
      </c>
      <c r="G20" s="303">
        <v>36</v>
      </c>
      <c r="H20" s="303">
        <v>50</v>
      </c>
    </row>
    <row r="21" spans="1:8" ht="12.75">
      <c r="A21" s="297" t="s">
        <v>1681</v>
      </c>
      <c r="B21" s="297" t="s">
        <v>1679</v>
      </c>
      <c r="C21" s="302"/>
      <c r="D21" s="302"/>
      <c r="E21" s="302">
        <v>247</v>
      </c>
      <c r="F21" s="302">
        <v>260</v>
      </c>
      <c r="G21" s="303">
        <v>247</v>
      </c>
      <c r="H21" s="303">
        <v>260</v>
      </c>
    </row>
    <row r="22" spans="1:8" ht="12.75">
      <c r="A22" s="297" t="s">
        <v>1682</v>
      </c>
      <c r="B22" s="297" t="s">
        <v>1683</v>
      </c>
      <c r="C22" s="304"/>
      <c r="D22" s="304"/>
      <c r="E22" s="304">
        <v>371</v>
      </c>
      <c r="F22" s="304">
        <v>380</v>
      </c>
      <c r="G22" s="305">
        <v>371</v>
      </c>
      <c r="H22" s="305">
        <v>380</v>
      </c>
    </row>
    <row r="23" spans="1:8" ht="12.75">
      <c r="A23" s="297" t="s">
        <v>1684</v>
      </c>
      <c r="B23" s="297" t="s">
        <v>1683</v>
      </c>
      <c r="C23" s="302"/>
      <c r="D23" s="302"/>
      <c r="E23" s="302">
        <v>4492</v>
      </c>
      <c r="F23" s="302">
        <v>4600</v>
      </c>
      <c r="G23" s="303">
        <v>4492</v>
      </c>
      <c r="H23" s="303">
        <v>4600</v>
      </c>
    </row>
    <row r="24" spans="1:8" ht="12.75">
      <c r="A24" s="297" t="s">
        <v>1685</v>
      </c>
      <c r="B24" s="297" t="s">
        <v>1683</v>
      </c>
      <c r="C24" s="302"/>
      <c r="D24" s="302"/>
      <c r="E24" s="302">
        <v>1666</v>
      </c>
      <c r="F24" s="302">
        <v>1700</v>
      </c>
      <c r="G24" s="303">
        <v>1666</v>
      </c>
      <c r="H24" s="303">
        <v>1700</v>
      </c>
    </row>
    <row r="25" spans="1:8" ht="12.75">
      <c r="A25" s="297" t="s">
        <v>1686</v>
      </c>
      <c r="B25" s="297" t="s">
        <v>1683</v>
      </c>
      <c r="C25" s="302"/>
      <c r="D25" s="302"/>
      <c r="E25" s="302">
        <v>79</v>
      </c>
      <c r="F25" s="302">
        <v>80</v>
      </c>
      <c r="G25" s="303">
        <v>79</v>
      </c>
      <c r="H25" s="303">
        <v>80</v>
      </c>
    </row>
    <row r="26" spans="1:8" ht="12.75">
      <c r="A26" s="297" t="s">
        <v>1687</v>
      </c>
      <c r="B26" s="297" t="s">
        <v>1688</v>
      </c>
      <c r="C26" s="300"/>
      <c r="D26" s="300"/>
      <c r="E26" s="300">
        <v>2</v>
      </c>
      <c r="F26" s="300">
        <v>10</v>
      </c>
      <c r="G26" s="301">
        <v>2</v>
      </c>
      <c r="H26" s="301">
        <v>10</v>
      </c>
    </row>
    <row r="27" spans="1:8" ht="12.75">
      <c r="A27" s="297" t="s">
        <v>1689</v>
      </c>
      <c r="B27" s="297" t="s">
        <v>1683</v>
      </c>
      <c r="C27" s="306"/>
      <c r="D27" s="306"/>
      <c r="E27" s="306">
        <v>5354</v>
      </c>
      <c r="F27" s="306">
        <v>5400</v>
      </c>
      <c r="G27" s="307">
        <v>5354</v>
      </c>
      <c r="H27" s="307">
        <v>5400</v>
      </c>
    </row>
    <row r="28" spans="1:8" ht="12.75">
      <c r="A28" s="297" t="s">
        <v>1690</v>
      </c>
      <c r="B28" s="297" t="s">
        <v>1683</v>
      </c>
      <c r="C28" s="300"/>
      <c r="D28" s="300"/>
      <c r="E28" s="300">
        <v>6175</v>
      </c>
      <c r="F28" s="300">
        <v>6200</v>
      </c>
      <c r="G28" s="301">
        <v>6175</v>
      </c>
      <c r="H28" s="301">
        <v>6200</v>
      </c>
    </row>
    <row r="29" spans="1:8" ht="12.75">
      <c r="A29" s="297" t="s">
        <v>1691</v>
      </c>
      <c r="B29" s="297" t="s">
        <v>1683</v>
      </c>
      <c r="C29" s="300"/>
      <c r="D29" s="300"/>
      <c r="E29" s="300">
        <v>4994</v>
      </c>
      <c r="F29" s="300">
        <v>5500</v>
      </c>
      <c r="G29" s="301">
        <v>4994</v>
      </c>
      <c r="H29" s="301">
        <v>5500</v>
      </c>
    </row>
    <row r="30" spans="1:8" ht="12.75">
      <c r="A30" s="297" t="s">
        <v>1692</v>
      </c>
      <c r="B30" s="297" t="s">
        <v>1693</v>
      </c>
      <c r="C30" s="300"/>
      <c r="D30" s="300"/>
      <c r="E30" s="300">
        <v>457</v>
      </c>
      <c r="F30" s="300">
        <v>600</v>
      </c>
      <c r="G30" s="301">
        <v>457</v>
      </c>
      <c r="H30" s="301">
        <v>600</v>
      </c>
    </row>
    <row r="31" spans="1:8" ht="12.75">
      <c r="A31" s="297" t="s">
        <v>1694</v>
      </c>
      <c r="B31" s="297" t="s">
        <v>1695</v>
      </c>
      <c r="C31" s="300"/>
      <c r="D31" s="300"/>
      <c r="E31" s="300">
        <v>267</v>
      </c>
      <c r="F31" s="300">
        <v>300</v>
      </c>
      <c r="G31" s="301">
        <v>267</v>
      </c>
      <c r="H31" s="301">
        <v>300</v>
      </c>
    </row>
    <row r="32" spans="1:8" ht="12.75">
      <c r="A32" s="297" t="s">
        <v>1696</v>
      </c>
      <c r="B32" s="297" t="s">
        <v>1695</v>
      </c>
      <c r="C32" s="300"/>
      <c r="D32" s="300"/>
      <c r="E32" s="300"/>
      <c r="F32" s="300">
        <v>10</v>
      </c>
      <c r="G32" s="301"/>
      <c r="H32" s="301">
        <v>10</v>
      </c>
    </row>
    <row r="33" spans="1:8" ht="12.75">
      <c r="A33" s="297" t="s">
        <v>1697</v>
      </c>
      <c r="B33" s="297" t="s">
        <v>1698</v>
      </c>
      <c r="C33" s="300"/>
      <c r="D33" s="300"/>
      <c r="E33" s="300">
        <v>9</v>
      </c>
      <c r="F33" s="300">
        <v>10</v>
      </c>
      <c r="G33" s="301">
        <v>9</v>
      </c>
      <c r="H33" s="301">
        <v>10</v>
      </c>
    </row>
    <row r="34" spans="1:8" ht="12.75">
      <c r="A34" s="297" t="s">
        <v>1699</v>
      </c>
      <c r="B34" s="297" t="s">
        <v>1700</v>
      </c>
      <c r="C34" s="300"/>
      <c r="D34" s="300"/>
      <c r="E34" s="300">
        <v>2</v>
      </c>
      <c r="F34" s="300">
        <v>15</v>
      </c>
      <c r="G34" s="301">
        <v>2</v>
      </c>
      <c r="H34" s="301">
        <v>15</v>
      </c>
    </row>
    <row r="35" spans="1:8" ht="12.75">
      <c r="A35" s="297" t="s">
        <v>1701</v>
      </c>
      <c r="B35" s="297" t="s">
        <v>1702</v>
      </c>
      <c r="C35" s="300"/>
      <c r="D35" s="300"/>
      <c r="E35" s="300">
        <v>4</v>
      </c>
      <c r="F35" s="300">
        <v>20</v>
      </c>
      <c r="G35" s="301">
        <v>4</v>
      </c>
      <c r="H35" s="301">
        <v>20</v>
      </c>
    </row>
    <row r="36" spans="1:8" ht="12.75">
      <c r="A36" s="297" t="s">
        <v>1703</v>
      </c>
      <c r="B36" s="297" t="s">
        <v>1704</v>
      </c>
      <c r="C36" s="308"/>
      <c r="D36" s="308"/>
      <c r="E36" s="308">
        <v>1</v>
      </c>
      <c r="F36" s="308">
        <v>10</v>
      </c>
      <c r="G36" s="309">
        <v>1</v>
      </c>
      <c r="H36" s="309">
        <v>10</v>
      </c>
    </row>
    <row r="37" spans="1:8" ht="12.75">
      <c r="A37" s="297" t="s">
        <v>1705</v>
      </c>
      <c r="B37" s="297" t="s">
        <v>1706</v>
      </c>
      <c r="C37" s="300"/>
      <c r="D37" s="300"/>
      <c r="E37" s="300">
        <v>4</v>
      </c>
      <c r="F37" s="300">
        <v>10</v>
      </c>
      <c r="G37" s="301">
        <v>4</v>
      </c>
      <c r="H37" s="301">
        <v>10</v>
      </c>
    </row>
    <row r="38" spans="1:8" ht="12.75" customHeight="1">
      <c r="A38" s="297" t="s">
        <v>1707</v>
      </c>
      <c r="B38" s="297" t="s">
        <v>1708</v>
      </c>
      <c r="C38" s="310"/>
      <c r="D38" s="310"/>
      <c r="E38" s="310"/>
      <c r="F38" s="310"/>
      <c r="G38" s="310"/>
      <c r="H38" s="310"/>
    </row>
    <row r="39" spans="1:8" ht="12.75" customHeight="1">
      <c r="A39" s="297" t="s">
        <v>1709</v>
      </c>
      <c r="B39" s="297" t="s">
        <v>1710</v>
      </c>
      <c r="C39" s="310"/>
      <c r="D39" s="310"/>
      <c r="E39" s="310"/>
      <c r="F39" s="310"/>
      <c r="G39" s="310"/>
      <c r="H39" s="310"/>
    </row>
    <row r="40" spans="1:8" ht="12.75">
      <c r="A40" s="297" t="s">
        <v>1711</v>
      </c>
      <c r="B40" s="297" t="s">
        <v>1712</v>
      </c>
      <c r="C40" s="298"/>
      <c r="D40" s="298"/>
      <c r="E40" s="298"/>
      <c r="F40" s="298"/>
      <c r="G40" s="311"/>
      <c r="H40" s="298"/>
    </row>
    <row r="41" spans="1:8" ht="12.75">
      <c r="A41" s="297" t="s">
        <v>1713</v>
      </c>
      <c r="B41" s="297" t="s">
        <v>1714</v>
      </c>
      <c r="C41" s="312"/>
      <c r="D41" s="312"/>
      <c r="E41" s="312"/>
      <c r="F41" s="312"/>
      <c r="G41" s="312"/>
      <c r="H41" s="312"/>
    </row>
    <row r="42" spans="1:8" ht="12.75">
      <c r="A42" s="297" t="s">
        <v>1715</v>
      </c>
      <c r="B42" s="297" t="s">
        <v>1716</v>
      </c>
      <c r="C42" s="312"/>
      <c r="D42" s="312"/>
      <c r="E42" s="312"/>
      <c r="F42" s="312"/>
      <c r="G42" s="312"/>
      <c r="H42" s="312"/>
    </row>
    <row r="43" spans="1:8" ht="12.75">
      <c r="A43" s="313" t="s">
        <v>1717</v>
      </c>
      <c r="B43" s="314"/>
      <c r="C43" s="312"/>
      <c r="D43" s="312"/>
      <c r="E43" s="312">
        <v>29580</v>
      </c>
      <c r="F43" s="312">
        <v>30884</v>
      </c>
      <c r="G43" s="315">
        <v>29580</v>
      </c>
      <c r="H43" s="315">
        <v>30884</v>
      </c>
    </row>
    <row r="45" spans="6:9" ht="12.75">
      <c r="F45" s="190" t="s">
        <v>179</v>
      </c>
      <c r="G45" s="190"/>
      <c r="H45" s="191"/>
      <c r="I45" s="192"/>
    </row>
    <row r="46" spans="6:9" ht="12.75">
      <c r="F46" s="190" t="s">
        <v>180</v>
      </c>
      <c r="G46" s="190"/>
      <c r="H46" s="1"/>
      <c r="I46" s="192"/>
    </row>
  </sheetData>
  <sheetProtection selectLockedCells="1" selectUnlockedCells="1"/>
  <mergeCells count="5">
    <mergeCell ref="A7:A8"/>
    <mergeCell ref="B7:B8"/>
    <mergeCell ref="C7:D7"/>
    <mergeCell ref="E7:F7"/>
    <mergeCell ref="G7:H7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portrait" paperSize="9" scale="7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SheetLayoutView="100" workbookViewId="0" topLeftCell="A19">
      <selection activeCell="A1" sqref="A1"/>
    </sheetView>
  </sheetViews>
  <sheetFormatPr defaultColWidth="9.140625" defaultRowHeight="12.75"/>
  <cols>
    <col min="1" max="1" width="8.8515625" style="316" customWidth="1"/>
    <col min="2" max="2" width="44.57421875" style="316" customWidth="1"/>
    <col min="3" max="3" width="8.28125" style="316" customWidth="1"/>
    <col min="4" max="4" width="6.57421875" style="316" customWidth="1"/>
    <col min="5" max="5" width="8.57421875" style="316" customWidth="1"/>
    <col min="6" max="6" width="6.57421875" style="316" customWidth="1"/>
    <col min="7" max="10" width="8.421875" style="316" customWidth="1"/>
    <col min="11" max="16384" width="9.140625" style="316" customWidth="1"/>
  </cols>
  <sheetData>
    <row r="1" spans="1:7" ht="12.75">
      <c r="A1" s="61"/>
      <c r="B1" s="62" t="s">
        <v>52</v>
      </c>
      <c r="C1" s="63" t="str">
        <f>'Kadar.ode.'!C1</f>
        <v>Унети назив здравствене установе</v>
      </c>
      <c r="D1" s="64"/>
      <c r="E1" s="64"/>
      <c r="F1" s="64"/>
      <c r="G1" s="65"/>
    </row>
    <row r="2" spans="1:7" ht="12.75">
      <c r="A2" s="61"/>
      <c r="B2" s="62" t="s">
        <v>54</v>
      </c>
      <c r="C2" s="63" t="str">
        <f>'Kadar.ode.'!C2</f>
        <v>Унети матични број здравствене установе</v>
      </c>
      <c r="D2" s="64"/>
      <c r="E2" s="64"/>
      <c r="F2" s="64"/>
      <c r="G2" s="65"/>
    </row>
    <row r="3" spans="1:10" ht="12.75">
      <c r="A3" s="61"/>
      <c r="B3" s="62"/>
      <c r="C3" s="63"/>
      <c r="D3" s="64"/>
      <c r="E3" s="64"/>
      <c r="F3" s="64"/>
      <c r="G3" s="65"/>
      <c r="J3" s="317"/>
    </row>
    <row r="4" spans="1:10" s="318" customFormat="1" ht="12.75">
      <c r="A4" s="61"/>
      <c r="B4" s="62" t="s">
        <v>1718</v>
      </c>
      <c r="C4" s="25" t="s">
        <v>35</v>
      </c>
      <c r="D4" s="67"/>
      <c r="E4" s="67"/>
      <c r="F4" s="67"/>
      <c r="G4" s="68"/>
      <c r="J4" s="319"/>
    </row>
    <row r="5" spans="1:10" ht="10.5" customHeight="1">
      <c r="A5" s="245"/>
      <c r="B5" s="320"/>
      <c r="E5" s="320"/>
      <c r="F5" s="321"/>
      <c r="G5" s="321"/>
      <c r="H5" s="321"/>
      <c r="I5" s="321"/>
      <c r="J5" s="321"/>
    </row>
    <row r="6" spans="1:8" ht="81" customHeight="1">
      <c r="A6" s="205" t="s">
        <v>205</v>
      </c>
      <c r="B6" s="296" t="s">
        <v>206</v>
      </c>
      <c r="C6" s="194" t="s">
        <v>1719</v>
      </c>
      <c r="D6" s="194"/>
      <c r="E6" s="194" t="s">
        <v>1720</v>
      </c>
      <c r="F6" s="194"/>
      <c r="G6" s="194" t="s">
        <v>1721</v>
      </c>
      <c r="H6" s="194"/>
    </row>
    <row r="7" spans="1:8" ht="35.25" customHeight="1">
      <c r="A7" s="205"/>
      <c r="B7" s="296"/>
      <c r="C7" s="161" t="s">
        <v>173</v>
      </c>
      <c r="D7" s="161" t="s">
        <v>174</v>
      </c>
      <c r="E7" s="161" t="s">
        <v>173</v>
      </c>
      <c r="F7" s="161" t="s">
        <v>174</v>
      </c>
      <c r="G7" s="161" t="s">
        <v>173</v>
      </c>
      <c r="H7" s="161" t="s">
        <v>174</v>
      </c>
    </row>
    <row r="8" spans="1:8" s="325" customFormat="1" ht="13.5" customHeight="1">
      <c r="A8" s="322" t="s">
        <v>1722</v>
      </c>
      <c r="B8" s="323"/>
      <c r="C8" s="324"/>
      <c r="D8" s="324"/>
      <c r="E8" s="324"/>
      <c r="F8" s="324"/>
      <c r="G8" s="324"/>
      <c r="H8" s="324"/>
    </row>
    <row r="9" spans="1:8" s="325" customFormat="1" ht="13.5" customHeight="1">
      <c r="A9" s="326" t="s">
        <v>1723</v>
      </c>
      <c r="B9" s="327"/>
      <c r="C9" s="272"/>
      <c r="D9" s="272"/>
      <c r="E9" s="272"/>
      <c r="F9" s="272"/>
      <c r="G9" s="272"/>
      <c r="H9" s="272"/>
    </row>
    <row r="10" spans="1:8" s="325" customFormat="1" ht="13.5" customHeight="1">
      <c r="A10" s="328" t="s">
        <v>1724</v>
      </c>
      <c r="B10" s="329"/>
      <c r="C10" s="330"/>
      <c r="D10" s="330"/>
      <c r="E10" s="330"/>
      <c r="F10" s="330"/>
      <c r="G10" s="330"/>
      <c r="H10" s="330"/>
    </row>
    <row r="11" spans="1:8" s="325" customFormat="1" ht="13.5" customHeight="1">
      <c r="A11" s="331"/>
      <c r="B11" s="330"/>
      <c r="C11" s="330"/>
      <c r="D11" s="330"/>
      <c r="E11" s="330"/>
      <c r="F11" s="330"/>
      <c r="G11" s="330"/>
      <c r="H11" s="330"/>
    </row>
    <row r="12" spans="1:8" s="325" customFormat="1" ht="13.5" customHeight="1">
      <c r="A12" s="331"/>
      <c r="B12" s="330"/>
      <c r="C12" s="330"/>
      <c r="D12" s="330"/>
      <c r="E12" s="330"/>
      <c r="F12" s="330"/>
      <c r="G12" s="330"/>
      <c r="H12" s="330"/>
    </row>
    <row r="13" spans="1:8" s="325" customFormat="1" ht="13.5" customHeight="1">
      <c r="A13" s="332" t="s">
        <v>1725</v>
      </c>
      <c r="B13" s="333"/>
      <c r="C13" s="330"/>
      <c r="D13" s="330"/>
      <c r="E13" s="330"/>
      <c r="F13" s="330"/>
      <c r="G13" s="330"/>
      <c r="H13" s="330"/>
    </row>
    <row r="14" spans="1:8" s="325" customFormat="1" ht="13.5" customHeight="1">
      <c r="A14" s="334" t="s">
        <v>1726</v>
      </c>
      <c r="B14" s="236" t="s">
        <v>1727</v>
      </c>
      <c r="C14" s="330"/>
      <c r="D14" s="330"/>
      <c r="E14" s="330"/>
      <c r="F14" s="330"/>
      <c r="G14" s="330"/>
      <c r="H14" s="330"/>
    </row>
    <row r="15" spans="1:8" s="325" customFormat="1" ht="13.5" customHeight="1">
      <c r="A15" s="272"/>
      <c r="B15" s="330"/>
      <c r="C15" s="330"/>
      <c r="D15" s="330"/>
      <c r="E15" s="330"/>
      <c r="F15" s="330"/>
      <c r="G15" s="330"/>
      <c r="H15" s="330"/>
    </row>
    <row r="16" spans="1:8" s="325" customFormat="1" ht="13.5" customHeight="1">
      <c r="A16" s="326"/>
      <c r="B16" s="327"/>
      <c r="C16" s="330"/>
      <c r="D16" s="330"/>
      <c r="E16" s="330"/>
      <c r="F16" s="330"/>
      <c r="G16" s="330"/>
      <c r="H16" s="330"/>
    </row>
    <row r="17" spans="1:8" s="325" customFormat="1" ht="13.5" customHeight="1">
      <c r="A17" s="326" t="s">
        <v>1728</v>
      </c>
      <c r="B17" s="335"/>
      <c r="C17" s="336"/>
      <c r="D17" s="336"/>
      <c r="E17" s="336"/>
      <c r="F17" s="336"/>
      <c r="G17" s="336"/>
      <c r="H17" s="336"/>
    </row>
    <row r="18" spans="1:8" ht="13.5" customHeight="1">
      <c r="A18" s="326" t="s">
        <v>1723</v>
      </c>
      <c r="B18" s="327"/>
      <c r="C18" s="330"/>
      <c r="D18" s="330"/>
      <c r="E18" s="330"/>
      <c r="F18" s="330"/>
      <c r="G18" s="330"/>
      <c r="H18" s="330"/>
    </row>
    <row r="19" spans="1:8" s="325" customFormat="1" ht="13.5" customHeight="1">
      <c r="A19" s="328" t="s">
        <v>1724</v>
      </c>
      <c r="B19" s="329"/>
      <c r="C19" s="330"/>
      <c r="D19" s="330"/>
      <c r="E19" s="330"/>
      <c r="F19" s="330"/>
      <c r="G19" s="330"/>
      <c r="H19" s="330"/>
    </row>
    <row r="20" spans="1:8" s="325" customFormat="1" ht="13.5" customHeight="1">
      <c r="A20" s="337"/>
      <c r="B20" s="330"/>
      <c r="C20" s="330"/>
      <c r="D20" s="330"/>
      <c r="E20" s="330"/>
      <c r="F20" s="330"/>
      <c r="G20" s="330"/>
      <c r="H20" s="330"/>
    </row>
    <row r="21" spans="1:8" s="325" customFormat="1" ht="13.5" customHeight="1">
      <c r="A21" s="337"/>
      <c r="B21" s="330"/>
      <c r="C21" s="330"/>
      <c r="D21" s="330"/>
      <c r="E21" s="330"/>
      <c r="F21" s="330"/>
      <c r="G21" s="330"/>
      <c r="H21" s="330"/>
    </row>
    <row r="22" spans="1:8" s="325" customFormat="1" ht="13.5" customHeight="1">
      <c r="A22" s="332" t="s">
        <v>1725</v>
      </c>
      <c r="B22" s="333"/>
      <c r="C22" s="330"/>
      <c r="D22" s="330"/>
      <c r="E22" s="330"/>
      <c r="F22" s="330"/>
      <c r="G22" s="330"/>
      <c r="H22" s="330"/>
    </row>
    <row r="23" spans="1:8" s="325" customFormat="1" ht="13.5" customHeight="1">
      <c r="A23" s="337" t="s">
        <v>1729</v>
      </c>
      <c r="B23" s="330" t="s">
        <v>1730</v>
      </c>
      <c r="C23" s="330"/>
      <c r="D23" s="330"/>
      <c r="E23" s="330"/>
      <c r="F23" s="330"/>
      <c r="G23" s="330"/>
      <c r="H23" s="330"/>
    </row>
    <row r="24" spans="1:8" s="325" customFormat="1" ht="13.5" customHeight="1">
      <c r="A24" s="337"/>
      <c r="B24" s="330"/>
      <c r="C24" s="330"/>
      <c r="D24" s="330"/>
      <c r="E24" s="330"/>
      <c r="F24" s="330"/>
      <c r="G24" s="330"/>
      <c r="H24" s="330"/>
    </row>
    <row r="25" spans="1:8" s="325" customFormat="1" ht="13.5" customHeight="1">
      <c r="A25" s="337"/>
      <c r="B25" s="330"/>
      <c r="C25" s="330"/>
      <c r="D25" s="330"/>
      <c r="E25" s="330"/>
      <c r="F25" s="330"/>
      <c r="G25" s="330"/>
      <c r="H25" s="330"/>
    </row>
    <row r="26" spans="1:8" s="325" customFormat="1" ht="13.5" customHeight="1">
      <c r="A26" s="326" t="s">
        <v>1731</v>
      </c>
      <c r="B26" s="335"/>
      <c r="C26" s="336"/>
      <c r="D26" s="336"/>
      <c r="E26" s="336"/>
      <c r="F26" s="336"/>
      <c r="G26" s="336"/>
      <c r="H26" s="336"/>
    </row>
    <row r="27" spans="1:8" ht="13.5" customHeight="1">
      <c r="A27" s="326" t="s">
        <v>1723</v>
      </c>
      <c r="B27" s="327"/>
      <c r="C27" s="330"/>
      <c r="D27" s="330"/>
      <c r="E27" s="330"/>
      <c r="F27" s="330"/>
      <c r="G27" s="330"/>
      <c r="H27" s="330"/>
    </row>
    <row r="28" spans="1:8" s="325" customFormat="1" ht="13.5" customHeight="1">
      <c r="A28" s="328" t="s">
        <v>1724</v>
      </c>
      <c r="B28" s="329"/>
      <c r="C28" s="330"/>
      <c r="D28" s="330"/>
      <c r="E28" s="330"/>
      <c r="F28" s="330"/>
      <c r="G28" s="330"/>
      <c r="H28" s="330"/>
    </row>
    <row r="29" spans="1:8" s="325" customFormat="1" ht="13.5" customHeight="1">
      <c r="A29" s="338"/>
      <c r="B29" s="339"/>
      <c r="C29" s="330"/>
      <c r="D29" s="330"/>
      <c r="E29" s="330"/>
      <c r="F29" s="330"/>
      <c r="G29" s="330"/>
      <c r="H29" s="330"/>
    </row>
    <row r="30" spans="1:8" s="325" customFormat="1" ht="13.5" customHeight="1">
      <c r="A30" s="338"/>
      <c r="B30" s="339"/>
      <c r="C30" s="330"/>
      <c r="D30" s="330"/>
      <c r="E30" s="330"/>
      <c r="F30" s="330"/>
      <c r="G30" s="330"/>
      <c r="H30" s="330"/>
    </row>
    <row r="31" spans="1:8" s="325" customFormat="1" ht="13.5" customHeight="1">
      <c r="A31" s="326"/>
      <c r="B31" s="327"/>
      <c r="C31" s="330"/>
      <c r="D31" s="330"/>
      <c r="E31" s="330"/>
      <c r="F31" s="330"/>
      <c r="G31" s="330"/>
      <c r="H31" s="330"/>
    </row>
    <row r="32" spans="1:8" s="325" customFormat="1" ht="13.5" customHeight="1">
      <c r="A32" s="326" t="s">
        <v>1732</v>
      </c>
      <c r="B32" s="335"/>
      <c r="C32" s="336"/>
      <c r="D32" s="336"/>
      <c r="E32" s="336"/>
      <c r="F32" s="336"/>
      <c r="G32" s="336"/>
      <c r="H32" s="336"/>
    </row>
    <row r="33" spans="1:8" s="325" customFormat="1" ht="13.5" customHeight="1">
      <c r="A33" s="326" t="s">
        <v>1723</v>
      </c>
      <c r="B33" s="327"/>
      <c r="C33" s="330"/>
      <c r="D33" s="330"/>
      <c r="E33" s="330"/>
      <c r="F33" s="330"/>
      <c r="G33" s="330"/>
      <c r="H33" s="330"/>
    </row>
    <row r="34" spans="1:8" s="325" customFormat="1" ht="13.5" customHeight="1">
      <c r="A34" s="328" t="s">
        <v>1724</v>
      </c>
      <c r="B34" s="329"/>
      <c r="C34" s="330"/>
      <c r="D34" s="330"/>
      <c r="E34" s="330"/>
      <c r="F34" s="330"/>
      <c r="G34" s="330"/>
      <c r="H34" s="330"/>
    </row>
    <row r="35" spans="1:8" s="325" customFormat="1" ht="13.5" customHeight="1">
      <c r="A35" s="331"/>
      <c r="B35" s="330"/>
      <c r="C35" s="330"/>
      <c r="D35" s="330"/>
      <c r="E35" s="330"/>
      <c r="F35" s="330"/>
      <c r="G35" s="330"/>
      <c r="H35" s="330"/>
    </row>
    <row r="36" spans="1:8" s="325" customFormat="1" ht="13.5" customHeight="1">
      <c r="A36" s="331"/>
      <c r="B36" s="330"/>
      <c r="C36" s="330"/>
      <c r="D36" s="330"/>
      <c r="E36" s="330"/>
      <c r="F36" s="330"/>
      <c r="G36" s="330"/>
      <c r="H36" s="330"/>
    </row>
    <row r="37" spans="1:8" s="325" customFormat="1" ht="13.5" customHeight="1">
      <c r="A37" s="331"/>
      <c r="B37" s="330"/>
      <c r="C37" s="330"/>
      <c r="D37" s="330"/>
      <c r="E37" s="330"/>
      <c r="F37" s="330"/>
      <c r="G37" s="330"/>
      <c r="H37" s="330"/>
    </row>
    <row r="38" spans="1:8" s="325" customFormat="1" ht="13.5" customHeight="1">
      <c r="A38" s="337"/>
      <c r="B38" s="330"/>
      <c r="C38" s="330"/>
      <c r="D38" s="330"/>
      <c r="E38" s="330"/>
      <c r="F38" s="330"/>
      <c r="G38" s="330"/>
      <c r="H38" s="330"/>
    </row>
    <row r="39" spans="1:8" s="325" customFormat="1" ht="13.5" customHeight="1">
      <c r="A39" s="337"/>
      <c r="B39" s="340"/>
      <c r="C39" s="330"/>
      <c r="D39" s="330"/>
      <c r="E39" s="330"/>
      <c r="F39" s="330"/>
      <c r="G39" s="330"/>
      <c r="H39" s="330"/>
    </row>
    <row r="40" spans="1:8" s="325" customFormat="1" ht="13.5" customHeight="1">
      <c r="A40" s="337"/>
      <c r="B40" s="330"/>
      <c r="C40" s="330"/>
      <c r="D40" s="330"/>
      <c r="E40" s="330"/>
      <c r="F40" s="330"/>
      <c r="G40" s="330"/>
      <c r="H40" s="330"/>
    </row>
    <row r="41" spans="1:8" s="325" customFormat="1" ht="13.5" customHeight="1">
      <c r="A41" s="272"/>
      <c r="B41" s="330"/>
      <c r="C41" s="330"/>
      <c r="D41" s="330"/>
      <c r="E41" s="330"/>
      <c r="F41" s="330"/>
      <c r="G41" s="330"/>
      <c r="H41" s="330"/>
    </row>
    <row r="42" spans="1:8" s="325" customFormat="1" ht="13.5" customHeight="1">
      <c r="A42" s="326"/>
      <c r="B42" s="327"/>
      <c r="C42" s="330"/>
      <c r="D42" s="330"/>
      <c r="E42" s="330"/>
      <c r="F42" s="330"/>
      <c r="G42" s="330"/>
      <c r="H42" s="330"/>
    </row>
    <row r="43" spans="1:8" s="325" customFormat="1" ht="13.5" customHeight="1">
      <c r="A43" s="326" t="s">
        <v>1733</v>
      </c>
      <c r="B43" s="335"/>
      <c r="C43" s="336"/>
      <c r="D43" s="336"/>
      <c r="E43" s="336"/>
      <c r="F43" s="336"/>
      <c r="G43" s="336"/>
      <c r="H43" s="336"/>
    </row>
    <row r="44" spans="1:8" s="325" customFormat="1" ht="13.5" customHeight="1">
      <c r="A44" s="326" t="s">
        <v>1723</v>
      </c>
      <c r="B44" s="327"/>
      <c r="C44" s="330"/>
      <c r="D44" s="330"/>
      <c r="E44" s="330"/>
      <c r="F44" s="330"/>
      <c r="G44" s="330"/>
      <c r="H44" s="330"/>
    </row>
    <row r="45" spans="1:8" s="325" customFormat="1" ht="13.5" customHeight="1">
      <c r="A45" s="328" t="s">
        <v>1724</v>
      </c>
      <c r="B45" s="329"/>
      <c r="C45" s="330"/>
      <c r="D45" s="330"/>
      <c r="E45" s="330"/>
      <c r="F45" s="330"/>
      <c r="G45" s="330"/>
      <c r="H45" s="330"/>
    </row>
    <row r="46" spans="1:8" s="325" customFormat="1" ht="13.5" customHeight="1">
      <c r="A46" s="331"/>
      <c r="B46" s="330"/>
      <c r="C46" s="330"/>
      <c r="D46" s="330"/>
      <c r="E46" s="330"/>
      <c r="F46" s="330"/>
      <c r="G46" s="330"/>
      <c r="H46" s="330"/>
    </row>
    <row r="47" spans="1:8" s="325" customFormat="1" ht="13.5" customHeight="1">
      <c r="A47" s="337"/>
      <c r="B47" s="330"/>
      <c r="C47" s="341"/>
      <c r="D47" s="341"/>
      <c r="E47" s="341"/>
      <c r="F47" s="341"/>
      <c r="G47" s="341"/>
      <c r="H47" s="341"/>
    </row>
    <row r="48" spans="1:8" s="325" customFormat="1" ht="13.5" customHeight="1">
      <c r="A48" s="337"/>
      <c r="B48" s="340"/>
      <c r="C48" s="341"/>
      <c r="D48" s="341"/>
      <c r="E48" s="341"/>
      <c r="F48" s="341"/>
      <c r="G48" s="341"/>
      <c r="H48" s="341"/>
    </row>
    <row r="49" spans="1:8" s="325" customFormat="1" ht="13.5" customHeight="1">
      <c r="A49" s="337"/>
      <c r="B49" s="330"/>
      <c r="C49" s="341"/>
      <c r="D49" s="341"/>
      <c r="E49" s="341"/>
      <c r="F49" s="341"/>
      <c r="G49" s="341"/>
      <c r="H49" s="341"/>
    </row>
    <row r="50" spans="1:8" s="325" customFormat="1" ht="13.5" customHeight="1">
      <c r="A50" s="342"/>
      <c r="B50" s="343"/>
      <c r="C50" s="341"/>
      <c r="D50" s="341"/>
      <c r="E50" s="341"/>
      <c r="F50" s="341"/>
      <c r="G50" s="341"/>
      <c r="H50" s="341"/>
    </row>
    <row r="51" spans="1:8" s="325" customFormat="1" ht="13.5" customHeight="1">
      <c r="A51" s="344" t="s">
        <v>1734</v>
      </c>
      <c r="B51" s="345"/>
      <c r="C51" s="346"/>
      <c r="D51" s="346"/>
      <c r="E51" s="346"/>
      <c r="F51" s="346"/>
      <c r="G51" s="346"/>
      <c r="H51" s="347"/>
    </row>
    <row r="52" spans="1:8" s="325" customFormat="1" ht="13.5" customHeight="1">
      <c r="A52" s="344" t="s">
        <v>1735</v>
      </c>
      <c r="B52" s="345"/>
      <c r="C52" s="346"/>
      <c r="D52" s="346"/>
      <c r="E52" s="346"/>
      <c r="F52" s="346"/>
      <c r="G52" s="346"/>
      <c r="H52" s="347"/>
    </row>
    <row r="53" spans="1:10" ht="12.75">
      <c r="A53" s="348" t="s">
        <v>1736</v>
      </c>
      <c r="B53" s="348"/>
      <c r="C53" s="348"/>
      <c r="D53" s="348"/>
      <c r="E53" s="348"/>
      <c r="F53" s="348"/>
      <c r="G53" s="348"/>
      <c r="H53" s="348"/>
      <c r="I53" s="321"/>
      <c r="J53" s="321"/>
    </row>
    <row r="54" spans="1:10" ht="19.5" customHeight="1">
      <c r="A54" s="349" t="s">
        <v>1737</v>
      </c>
      <c r="B54" s="349"/>
      <c r="C54" s="349"/>
      <c r="D54" s="349"/>
      <c r="E54" s="349"/>
      <c r="F54" s="349"/>
      <c r="G54" s="349"/>
      <c r="H54" s="349"/>
      <c r="I54" s="321"/>
      <c r="J54" s="321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</sheetData>
  <sheetProtection selectLockedCells="1" selectUnlockedCells="1"/>
  <mergeCells count="6">
    <mergeCell ref="A6:A7"/>
    <mergeCell ref="B6:B7"/>
    <mergeCell ref="C6:D6"/>
    <mergeCell ref="E6:F6"/>
    <mergeCell ref="G6:H6"/>
    <mergeCell ref="A54:H54"/>
  </mergeCells>
  <printOptions horizontalCentered="1"/>
  <pageMargins left="0.2361111111111111" right="0.2361111111111111" top="0.3541666666666667" bottom="0.354166666666666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67"/>
  <sheetViews>
    <sheetView zoomScaleSheetLayoutView="100" workbookViewId="0" topLeftCell="A52">
      <selection activeCell="K67" sqref="K67"/>
    </sheetView>
  </sheetViews>
  <sheetFormatPr defaultColWidth="9.140625" defaultRowHeight="12.75"/>
  <cols>
    <col min="1" max="1" width="11.00390625" style="350" customWidth="1"/>
    <col min="2" max="2" width="33.8515625" style="350" customWidth="1"/>
    <col min="3" max="3" width="8.421875" style="350" customWidth="1"/>
    <col min="4" max="4" width="6.7109375" style="350" customWidth="1"/>
    <col min="5" max="5" width="9.00390625" style="350" customWidth="1"/>
    <col min="6" max="6" width="9.57421875" style="350" customWidth="1"/>
    <col min="7" max="7" width="9.00390625" style="350" customWidth="1"/>
    <col min="8" max="8" width="8.00390625" style="350" customWidth="1"/>
    <col min="9" max="16384" width="9.140625" style="350" customWidth="1"/>
  </cols>
  <sheetData>
    <row r="1" spans="1:7" ht="12.75">
      <c r="A1" s="61" t="s">
        <v>1738</v>
      </c>
      <c r="B1" s="62" t="s">
        <v>52</v>
      </c>
      <c r="C1" s="63" t="s">
        <v>163</v>
      </c>
      <c r="D1" s="64"/>
      <c r="E1" s="64"/>
      <c r="F1" s="64"/>
      <c r="G1" s="65"/>
    </row>
    <row r="2" spans="1:7" ht="12.75">
      <c r="A2" s="61"/>
      <c r="B2" s="62" t="s">
        <v>54</v>
      </c>
      <c r="C2" s="63"/>
      <c r="D2" s="64"/>
      <c r="E2" s="64"/>
      <c r="F2" s="64"/>
      <c r="G2" s="65"/>
    </row>
    <row r="3" spans="1:7" ht="12.75">
      <c r="A3" s="61"/>
      <c r="B3" s="62"/>
      <c r="C3" s="63"/>
      <c r="D3" s="64"/>
      <c r="E3" s="64"/>
      <c r="F3" s="64"/>
      <c r="G3" s="65"/>
    </row>
    <row r="4" spans="1:29" s="351" customFormat="1" ht="15" customHeight="1">
      <c r="A4" s="61"/>
      <c r="B4" s="62" t="s">
        <v>1739</v>
      </c>
      <c r="C4" s="25" t="s">
        <v>37</v>
      </c>
      <c r="D4" s="67"/>
      <c r="E4" s="67"/>
      <c r="F4" s="67"/>
      <c r="G4" s="68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</row>
    <row r="5" spans="1:29" s="351" customFormat="1" ht="9.75" customHeight="1">
      <c r="A5" s="352"/>
      <c r="B5" s="352"/>
      <c r="C5" s="352"/>
      <c r="D5" s="352"/>
      <c r="E5" s="352"/>
      <c r="F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</row>
    <row r="6" spans="1:9" s="354" customFormat="1" ht="98.25" customHeight="1">
      <c r="A6" s="205" t="s">
        <v>205</v>
      </c>
      <c r="B6" s="296" t="s">
        <v>206</v>
      </c>
      <c r="C6" s="194" t="s">
        <v>1719</v>
      </c>
      <c r="D6" s="194"/>
      <c r="E6" s="194" t="s">
        <v>1720</v>
      </c>
      <c r="F6" s="194"/>
      <c r="G6" s="194" t="s">
        <v>1721</v>
      </c>
      <c r="H6" s="194"/>
      <c r="I6" s="353"/>
    </row>
    <row r="7" spans="1:9" s="354" customFormat="1" ht="38.25" customHeight="1">
      <c r="A7" s="205"/>
      <c r="B7" s="296"/>
      <c r="C7" s="161" t="s">
        <v>1657</v>
      </c>
      <c r="D7" s="161" t="s">
        <v>174</v>
      </c>
      <c r="E7" s="161" t="s">
        <v>173</v>
      </c>
      <c r="F7" s="161" t="s">
        <v>174</v>
      </c>
      <c r="G7" s="355" t="s">
        <v>173</v>
      </c>
      <c r="H7" s="161" t="s">
        <v>1740</v>
      </c>
      <c r="I7" s="353"/>
    </row>
    <row r="8" spans="1:9" s="354" customFormat="1" ht="12.75">
      <c r="A8" s="340" t="s">
        <v>1741</v>
      </c>
      <c r="B8" s="356"/>
      <c r="C8" s="357"/>
      <c r="D8" s="357"/>
      <c r="E8" s="356"/>
      <c r="F8" s="356"/>
      <c r="G8" s="356"/>
      <c r="H8" s="356"/>
      <c r="I8" s="353"/>
    </row>
    <row r="9" spans="1:9" s="354" customFormat="1" ht="12.75">
      <c r="A9" s="358" t="s">
        <v>1742</v>
      </c>
      <c r="B9" s="340"/>
      <c r="C9" s="272"/>
      <c r="D9" s="272"/>
      <c r="E9" s="340"/>
      <c r="F9" s="340"/>
      <c r="G9" s="340"/>
      <c r="H9" s="340"/>
      <c r="I9" s="353"/>
    </row>
    <row r="10" spans="1:9" s="354" customFormat="1" ht="12.75">
      <c r="A10" s="356" t="s">
        <v>1743</v>
      </c>
      <c r="B10" s="340"/>
      <c r="C10" s="272"/>
      <c r="D10" s="272"/>
      <c r="E10" s="340"/>
      <c r="F10" s="340"/>
      <c r="G10" s="340"/>
      <c r="H10" s="340"/>
      <c r="I10" s="353"/>
    </row>
    <row r="11" spans="1:9" s="354" customFormat="1" ht="12.75">
      <c r="A11" s="359" t="s">
        <v>1744</v>
      </c>
      <c r="B11" s="297" t="s">
        <v>1745</v>
      </c>
      <c r="C11" s="330"/>
      <c r="D11" s="330"/>
      <c r="E11" s="340">
        <v>0</v>
      </c>
      <c r="F11" s="340">
        <v>10</v>
      </c>
      <c r="G11" s="360">
        <v>0</v>
      </c>
      <c r="H11" s="360">
        <v>10</v>
      </c>
      <c r="I11" s="353"/>
    </row>
    <row r="12" spans="1:9" s="354" customFormat="1" ht="12.75">
      <c r="A12" s="359" t="s">
        <v>1746</v>
      </c>
      <c r="B12" s="297" t="s">
        <v>1747</v>
      </c>
      <c r="C12" s="330"/>
      <c r="D12" s="330"/>
      <c r="E12" s="340">
        <v>10</v>
      </c>
      <c r="F12" s="340">
        <v>100</v>
      </c>
      <c r="G12" s="360">
        <v>10</v>
      </c>
      <c r="H12" s="360">
        <v>100</v>
      </c>
      <c r="I12" s="353"/>
    </row>
    <row r="13" spans="1:9" s="354" customFormat="1" ht="12.75">
      <c r="A13" s="359" t="s">
        <v>1748</v>
      </c>
      <c r="B13" s="297" t="s">
        <v>1749</v>
      </c>
      <c r="C13" s="330"/>
      <c r="D13" s="330"/>
      <c r="E13" s="340">
        <v>0</v>
      </c>
      <c r="F13" s="340">
        <v>100</v>
      </c>
      <c r="G13" s="360">
        <v>0</v>
      </c>
      <c r="H13" s="360">
        <v>100</v>
      </c>
      <c r="I13" s="353"/>
    </row>
    <row r="14" spans="1:9" s="354" customFormat="1" ht="12.75">
      <c r="A14" s="359" t="s">
        <v>1750</v>
      </c>
      <c r="B14" s="297" t="s">
        <v>1751</v>
      </c>
      <c r="C14" s="330"/>
      <c r="D14" s="330"/>
      <c r="E14" s="340">
        <v>14</v>
      </c>
      <c r="F14" s="340">
        <v>40</v>
      </c>
      <c r="G14" s="360">
        <v>14</v>
      </c>
      <c r="H14" s="360">
        <v>40</v>
      </c>
      <c r="I14" s="353"/>
    </row>
    <row r="15" spans="1:9" s="354" customFormat="1" ht="12.75">
      <c r="A15" s="359" t="s">
        <v>1752</v>
      </c>
      <c r="B15" s="297" t="s">
        <v>1753</v>
      </c>
      <c r="C15" s="330"/>
      <c r="D15" s="330"/>
      <c r="E15" s="340">
        <v>0</v>
      </c>
      <c r="F15" s="340">
        <v>5</v>
      </c>
      <c r="G15" s="360">
        <v>0</v>
      </c>
      <c r="H15" s="360">
        <v>5</v>
      </c>
      <c r="I15" s="353"/>
    </row>
    <row r="16" spans="1:9" s="354" customFormat="1" ht="12.75">
      <c r="A16" s="359" t="s">
        <v>1754</v>
      </c>
      <c r="B16" s="297" t="s">
        <v>1755</v>
      </c>
      <c r="C16" s="272"/>
      <c r="D16" s="272"/>
      <c r="E16" s="361">
        <v>11</v>
      </c>
      <c r="F16" s="361">
        <v>15</v>
      </c>
      <c r="G16" s="362">
        <v>11</v>
      </c>
      <c r="H16" s="362">
        <v>15</v>
      </c>
      <c r="I16" s="353"/>
    </row>
    <row r="17" spans="1:9" s="354" customFormat="1" ht="12.75">
      <c r="A17" s="359" t="s">
        <v>1756</v>
      </c>
      <c r="B17" s="297" t="s">
        <v>1757</v>
      </c>
      <c r="C17" s="330"/>
      <c r="D17" s="330"/>
      <c r="E17" s="361">
        <v>220</v>
      </c>
      <c r="F17" s="361">
        <v>300</v>
      </c>
      <c r="G17" s="362">
        <v>220</v>
      </c>
      <c r="H17" s="362">
        <v>300</v>
      </c>
      <c r="I17" s="353"/>
    </row>
    <row r="18" spans="1:9" s="354" customFormat="1" ht="12.75">
      <c r="A18" s="359" t="s">
        <v>1758</v>
      </c>
      <c r="B18" s="297" t="s">
        <v>1759</v>
      </c>
      <c r="C18" s="330"/>
      <c r="D18" s="330"/>
      <c r="E18" s="361">
        <v>5</v>
      </c>
      <c r="F18" s="361">
        <v>50</v>
      </c>
      <c r="G18" s="362">
        <v>5</v>
      </c>
      <c r="H18" s="362">
        <v>50</v>
      </c>
      <c r="I18" s="353"/>
    </row>
    <row r="19" spans="1:9" s="354" customFormat="1" ht="12.75">
      <c r="A19" s="359" t="s">
        <v>1760</v>
      </c>
      <c r="B19" s="297" t="s">
        <v>1761</v>
      </c>
      <c r="C19" s="330"/>
      <c r="D19" s="330"/>
      <c r="E19" s="361">
        <v>32</v>
      </c>
      <c r="F19" s="361">
        <v>50</v>
      </c>
      <c r="G19" s="362">
        <v>32</v>
      </c>
      <c r="H19" s="362">
        <v>50</v>
      </c>
      <c r="I19" s="353"/>
    </row>
    <row r="20" spans="1:9" s="354" customFormat="1" ht="12.75">
      <c r="A20" s="359" t="s">
        <v>1762</v>
      </c>
      <c r="B20" s="297" t="s">
        <v>1763</v>
      </c>
      <c r="C20" s="330"/>
      <c r="D20" s="330"/>
      <c r="E20" s="340">
        <v>66</v>
      </c>
      <c r="F20" s="340">
        <v>150</v>
      </c>
      <c r="G20" s="360">
        <v>66</v>
      </c>
      <c r="H20" s="360">
        <v>150</v>
      </c>
      <c r="I20" s="353"/>
    </row>
    <row r="21" spans="1:9" s="354" customFormat="1" ht="12.75">
      <c r="A21" s="359" t="s">
        <v>1764</v>
      </c>
      <c r="B21" s="297" t="s">
        <v>1765</v>
      </c>
      <c r="C21" s="330"/>
      <c r="D21" s="330"/>
      <c r="E21" s="340">
        <v>220</v>
      </c>
      <c r="F21" s="340">
        <v>350</v>
      </c>
      <c r="G21" s="360">
        <v>220</v>
      </c>
      <c r="H21" s="360">
        <v>350</v>
      </c>
      <c r="I21" s="353"/>
    </row>
    <row r="22" spans="1:9" s="354" customFormat="1" ht="12.75">
      <c r="A22" s="359" t="s">
        <v>1766</v>
      </c>
      <c r="B22" s="297" t="s">
        <v>1767</v>
      </c>
      <c r="C22" s="330"/>
      <c r="D22" s="330"/>
      <c r="E22" s="340">
        <v>3</v>
      </c>
      <c r="F22" s="340">
        <v>10</v>
      </c>
      <c r="G22" s="360">
        <v>3</v>
      </c>
      <c r="H22" s="360">
        <v>10</v>
      </c>
      <c r="I22" s="353"/>
    </row>
    <row r="23" spans="1:9" s="354" customFormat="1" ht="12.75">
      <c r="A23" s="359" t="s">
        <v>1768</v>
      </c>
      <c r="B23" s="297" t="s">
        <v>1769</v>
      </c>
      <c r="C23" s="272"/>
      <c r="D23" s="272"/>
      <c r="E23" s="340">
        <v>29</v>
      </c>
      <c r="F23" s="340">
        <v>100</v>
      </c>
      <c r="G23" s="360">
        <v>29</v>
      </c>
      <c r="H23" s="360">
        <v>100</v>
      </c>
      <c r="I23" s="353"/>
    </row>
    <row r="24" spans="1:9" s="364" customFormat="1" ht="12.75">
      <c r="A24" s="359" t="s">
        <v>1770</v>
      </c>
      <c r="B24" s="297" t="s">
        <v>1771</v>
      </c>
      <c r="C24" s="330"/>
      <c r="D24" s="330"/>
      <c r="E24" s="340">
        <v>459</v>
      </c>
      <c r="F24" s="340">
        <v>500</v>
      </c>
      <c r="G24" s="360">
        <v>459</v>
      </c>
      <c r="H24" s="360">
        <v>500</v>
      </c>
      <c r="I24" s="363"/>
    </row>
    <row r="25" spans="1:9" s="364" customFormat="1" ht="12.75">
      <c r="A25" s="359" t="s">
        <v>1772</v>
      </c>
      <c r="B25" s="297" t="s">
        <v>1773</v>
      </c>
      <c r="C25" s="330"/>
      <c r="D25" s="330"/>
      <c r="E25" s="340">
        <v>48</v>
      </c>
      <c r="F25" s="340">
        <v>150</v>
      </c>
      <c r="G25" s="360">
        <v>48</v>
      </c>
      <c r="H25" s="360">
        <v>150</v>
      </c>
      <c r="I25" s="363"/>
    </row>
    <row r="26" spans="1:9" s="364" customFormat="1" ht="12.75">
      <c r="A26" s="359" t="s">
        <v>1774</v>
      </c>
      <c r="B26" s="297" t="s">
        <v>1775</v>
      </c>
      <c r="C26" s="330"/>
      <c r="D26" s="330"/>
      <c r="E26" s="340">
        <v>30</v>
      </c>
      <c r="F26" s="340">
        <v>80</v>
      </c>
      <c r="G26" s="360">
        <v>30</v>
      </c>
      <c r="H26" s="360">
        <v>80</v>
      </c>
      <c r="I26" s="363"/>
    </row>
    <row r="27" spans="1:9" s="364" customFormat="1" ht="12.75">
      <c r="A27" s="359" t="s">
        <v>1776</v>
      </c>
      <c r="B27" s="297" t="s">
        <v>1777</v>
      </c>
      <c r="C27" s="330"/>
      <c r="D27" s="330"/>
      <c r="E27" s="340"/>
      <c r="F27" s="340"/>
      <c r="G27" s="360"/>
      <c r="H27" s="360"/>
      <c r="I27" s="363"/>
    </row>
    <row r="28" spans="1:9" s="364" customFormat="1" ht="12.75">
      <c r="A28" s="359" t="s">
        <v>1778</v>
      </c>
      <c r="B28" s="297" t="s">
        <v>1779</v>
      </c>
      <c r="C28" s="330"/>
      <c r="D28" s="330"/>
      <c r="E28" s="340">
        <v>240</v>
      </c>
      <c r="F28" s="340">
        <v>300</v>
      </c>
      <c r="G28" s="360">
        <v>240</v>
      </c>
      <c r="H28" s="360">
        <v>300</v>
      </c>
      <c r="I28" s="363"/>
    </row>
    <row r="29" spans="1:9" s="354" customFormat="1" ht="12.75">
      <c r="A29" s="359" t="s">
        <v>1780</v>
      </c>
      <c r="B29" s="297" t="s">
        <v>1781</v>
      </c>
      <c r="C29" s="365"/>
      <c r="D29" s="365"/>
      <c r="E29" s="366">
        <v>38</v>
      </c>
      <c r="F29" s="366">
        <v>100</v>
      </c>
      <c r="G29" s="367">
        <v>38</v>
      </c>
      <c r="H29" s="367">
        <v>100</v>
      </c>
      <c r="I29" s="353"/>
    </row>
    <row r="30" spans="1:9" s="354" customFormat="1" ht="12.75">
      <c r="A30" s="359" t="s">
        <v>1782</v>
      </c>
      <c r="B30" s="297" t="s">
        <v>1783</v>
      </c>
      <c r="C30" s="365"/>
      <c r="D30" s="365"/>
      <c r="E30" s="366">
        <v>273</v>
      </c>
      <c r="F30" s="366">
        <v>350</v>
      </c>
      <c r="G30" s="367">
        <v>273</v>
      </c>
      <c r="H30" s="367">
        <v>350</v>
      </c>
      <c r="I30" s="353"/>
    </row>
    <row r="31" spans="1:9" s="354" customFormat="1" ht="12.75">
      <c r="A31" s="359" t="s">
        <v>1784</v>
      </c>
      <c r="B31" s="297" t="s">
        <v>1785</v>
      </c>
      <c r="C31" s="368"/>
      <c r="D31" s="368"/>
      <c r="E31" s="366">
        <v>88</v>
      </c>
      <c r="F31" s="366">
        <v>150</v>
      </c>
      <c r="G31" s="367">
        <v>88</v>
      </c>
      <c r="H31" s="367">
        <v>150</v>
      </c>
      <c r="I31" s="353"/>
    </row>
    <row r="32" spans="1:9" s="354" customFormat="1" ht="18.75" customHeight="1">
      <c r="A32" s="359" t="s">
        <v>1786</v>
      </c>
      <c r="B32" s="297" t="s">
        <v>1787</v>
      </c>
      <c r="C32" s="272"/>
      <c r="D32" s="272"/>
      <c r="E32" s="340">
        <v>93</v>
      </c>
      <c r="F32" s="340">
        <v>100</v>
      </c>
      <c r="G32" s="360">
        <v>93</v>
      </c>
      <c r="H32" s="360">
        <v>100</v>
      </c>
      <c r="I32" s="353"/>
    </row>
    <row r="33" spans="1:9" s="354" customFormat="1" ht="12.75">
      <c r="A33" s="359" t="s">
        <v>1788</v>
      </c>
      <c r="B33" s="297" t="s">
        <v>1789</v>
      </c>
      <c r="C33" s="330"/>
      <c r="D33" s="330"/>
      <c r="E33" s="340">
        <v>0</v>
      </c>
      <c r="F33" s="340">
        <v>50</v>
      </c>
      <c r="G33" s="360">
        <v>0</v>
      </c>
      <c r="H33" s="360">
        <v>50</v>
      </c>
      <c r="I33" s="353"/>
    </row>
    <row r="34" spans="1:9" s="354" customFormat="1" ht="12.75">
      <c r="A34" s="359" t="s">
        <v>1790</v>
      </c>
      <c r="B34" s="297" t="s">
        <v>1791</v>
      </c>
      <c r="C34" s="330"/>
      <c r="D34" s="330"/>
      <c r="E34" s="340"/>
      <c r="F34" s="340"/>
      <c r="G34" s="360"/>
      <c r="H34" s="360"/>
      <c r="I34" s="353"/>
    </row>
    <row r="35" spans="1:9" s="354" customFormat="1" ht="12.75">
      <c r="A35" s="359" t="s">
        <v>1792</v>
      </c>
      <c r="B35" s="297" t="s">
        <v>1793</v>
      </c>
      <c r="C35" s="365"/>
      <c r="D35" s="365"/>
      <c r="E35" s="366">
        <v>255</v>
      </c>
      <c r="F35" s="366">
        <v>280</v>
      </c>
      <c r="G35" s="367">
        <v>255</v>
      </c>
      <c r="H35" s="367">
        <v>280</v>
      </c>
      <c r="I35" s="353"/>
    </row>
    <row r="36" spans="1:9" s="354" customFormat="1" ht="12.75">
      <c r="A36" s="359" t="s">
        <v>1794</v>
      </c>
      <c r="B36" s="297" t="s">
        <v>1795</v>
      </c>
      <c r="C36" s="365"/>
      <c r="D36" s="365"/>
      <c r="E36" s="366">
        <v>576</v>
      </c>
      <c r="F36" s="366">
        <v>600</v>
      </c>
      <c r="G36" s="367">
        <v>576</v>
      </c>
      <c r="H36" s="367">
        <v>600</v>
      </c>
      <c r="I36" s="353"/>
    </row>
    <row r="37" spans="1:9" s="354" customFormat="1" ht="12.75">
      <c r="A37" s="359" t="s">
        <v>1796</v>
      </c>
      <c r="B37" s="297" t="s">
        <v>1797</v>
      </c>
      <c r="C37" s="365"/>
      <c r="D37" s="365"/>
      <c r="E37" s="366">
        <v>81</v>
      </c>
      <c r="F37" s="366">
        <v>100</v>
      </c>
      <c r="G37" s="367">
        <v>81</v>
      </c>
      <c r="H37" s="367">
        <v>100</v>
      </c>
      <c r="I37" s="353"/>
    </row>
    <row r="38" spans="1:9" s="354" customFormat="1" ht="12.75">
      <c r="A38" s="359" t="s">
        <v>1798</v>
      </c>
      <c r="B38" s="297" t="s">
        <v>1799</v>
      </c>
      <c r="C38" s="365"/>
      <c r="D38" s="365"/>
      <c r="E38" s="366">
        <v>636</v>
      </c>
      <c r="F38" s="366">
        <v>650</v>
      </c>
      <c r="G38" s="367">
        <v>636</v>
      </c>
      <c r="H38" s="367">
        <v>650</v>
      </c>
      <c r="I38" s="353"/>
    </row>
    <row r="39" spans="1:9" s="354" customFormat="1" ht="12.75">
      <c r="A39" s="359" t="s">
        <v>1800</v>
      </c>
      <c r="B39" s="297" t="s">
        <v>1801</v>
      </c>
      <c r="C39" s="368"/>
      <c r="D39" s="368"/>
      <c r="E39" s="366">
        <v>214</v>
      </c>
      <c r="F39" s="366">
        <v>220</v>
      </c>
      <c r="G39" s="367">
        <v>214</v>
      </c>
      <c r="H39" s="367">
        <v>220</v>
      </c>
      <c r="I39" s="353"/>
    </row>
    <row r="40" spans="1:9" s="354" customFormat="1" ht="12.75">
      <c r="A40" s="359" t="s">
        <v>1802</v>
      </c>
      <c r="B40" s="297" t="s">
        <v>1803</v>
      </c>
      <c r="C40" s="272"/>
      <c r="D40" s="272"/>
      <c r="E40" s="340">
        <v>362</v>
      </c>
      <c r="F40" s="340">
        <v>380</v>
      </c>
      <c r="G40" s="360">
        <v>362</v>
      </c>
      <c r="H40" s="360">
        <v>380</v>
      </c>
      <c r="I40" s="353"/>
    </row>
    <row r="41" spans="1:9" s="354" customFormat="1" ht="12.75">
      <c r="A41" s="359" t="s">
        <v>1804</v>
      </c>
      <c r="B41" s="297" t="s">
        <v>1805</v>
      </c>
      <c r="C41" s="236"/>
      <c r="D41" s="236"/>
      <c r="E41" s="197">
        <v>576</v>
      </c>
      <c r="F41" s="197">
        <v>580</v>
      </c>
      <c r="G41" s="369">
        <v>576</v>
      </c>
      <c r="H41" s="369">
        <v>580</v>
      </c>
      <c r="I41" s="353"/>
    </row>
    <row r="42" spans="1:9" s="354" customFormat="1" ht="12.75">
      <c r="A42" s="359" t="s">
        <v>1806</v>
      </c>
      <c r="B42" s="297" t="s">
        <v>1807</v>
      </c>
      <c r="C42" s="365"/>
      <c r="D42" s="365"/>
      <c r="E42" s="366">
        <v>69</v>
      </c>
      <c r="F42" s="366">
        <v>80</v>
      </c>
      <c r="G42" s="367">
        <v>69</v>
      </c>
      <c r="H42" s="367">
        <v>80</v>
      </c>
      <c r="I42" s="353"/>
    </row>
    <row r="43" spans="1:9" s="354" customFormat="1" ht="12.75">
      <c r="A43" s="359" t="s">
        <v>1808</v>
      </c>
      <c r="B43" s="297" t="s">
        <v>1809</v>
      </c>
      <c r="C43" s="365"/>
      <c r="D43" s="365"/>
      <c r="E43" s="366">
        <v>0</v>
      </c>
      <c r="F43" s="366">
        <v>60</v>
      </c>
      <c r="G43" s="367">
        <v>0</v>
      </c>
      <c r="H43" s="367">
        <v>60</v>
      </c>
      <c r="I43" s="353"/>
    </row>
    <row r="44" spans="1:9" s="354" customFormat="1" ht="12.75">
      <c r="A44" s="359" t="s">
        <v>1810</v>
      </c>
      <c r="B44" s="297" t="s">
        <v>1811</v>
      </c>
      <c r="C44" s="365"/>
      <c r="D44" s="365"/>
      <c r="E44" s="366">
        <v>267</v>
      </c>
      <c r="F44" s="366">
        <v>280</v>
      </c>
      <c r="G44" s="367">
        <v>267</v>
      </c>
      <c r="H44" s="367">
        <v>280</v>
      </c>
      <c r="I44" s="353"/>
    </row>
    <row r="45" spans="1:9" s="354" customFormat="1" ht="12.75">
      <c r="A45" s="359" t="s">
        <v>1812</v>
      </c>
      <c r="B45" s="370" t="s">
        <v>1813</v>
      </c>
      <c r="C45" s="368"/>
      <c r="D45" s="368"/>
      <c r="E45" s="366"/>
      <c r="F45" s="366"/>
      <c r="G45" s="367"/>
      <c r="H45" s="367"/>
      <c r="I45" s="353"/>
    </row>
    <row r="46" spans="1:9" s="354" customFormat="1" ht="12.75">
      <c r="A46" s="359" t="s">
        <v>1814</v>
      </c>
      <c r="B46" s="297" t="s">
        <v>1815</v>
      </c>
      <c r="C46" s="272"/>
      <c r="D46" s="272"/>
      <c r="E46" s="340">
        <v>630</v>
      </c>
      <c r="F46" s="340">
        <v>650</v>
      </c>
      <c r="G46" s="360">
        <v>630</v>
      </c>
      <c r="H46" s="360">
        <v>650</v>
      </c>
      <c r="I46" s="353"/>
    </row>
    <row r="47" spans="1:9" s="354" customFormat="1" ht="30" customHeight="1">
      <c r="A47" s="359" t="s">
        <v>1816</v>
      </c>
      <c r="B47" s="370" t="s">
        <v>1817</v>
      </c>
      <c r="C47" s="330"/>
      <c r="D47" s="330"/>
      <c r="E47" s="340">
        <v>0</v>
      </c>
      <c r="F47" s="340">
        <v>50</v>
      </c>
      <c r="G47" s="360">
        <v>0</v>
      </c>
      <c r="H47" s="360">
        <v>50</v>
      </c>
      <c r="I47" s="353"/>
    </row>
    <row r="48" spans="1:9" s="354" customFormat="1" ht="12.75">
      <c r="A48" s="359" t="s">
        <v>1818</v>
      </c>
      <c r="B48" s="370" t="s">
        <v>1819</v>
      </c>
      <c r="C48" s="330"/>
      <c r="D48" s="330"/>
      <c r="E48" s="340">
        <v>100</v>
      </c>
      <c r="F48" s="340">
        <v>120</v>
      </c>
      <c r="G48" s="360">
        <v>100</v>
      </c>
      <c r="H48" s="360">
        <v>120</v>
      </c>
      <c r="I48" s="353"/>
    </row>
    <row r="49" spans="1:9" s="354" customFormat="1" ht="12.75">
      <c r="A49" s="359" t="s">
        <v>1820</v>
      </c>
      <c r="B49" s="297" t="s">
        <v>1821</v>
      </c>
      <c r="C49" s="330"/>
      <c r="D49" s="330"/>
      <c r="E49" s="340">
        <v>78</v>
      </c>
      <c r="F49" s="340">
        <v>90</v>
      </c>
      <c r="G49" s="360">
        <v>78</v>
      </c>
      <c r="H49" s="360">
        <v>90</v>
      </c>
      <c r="I49" s="353"/>
    </row>
    <row r="50" spans="1:9" s="354" customFormat="1" ht="12.75">
      <c r="A50" s="359" t="s">
        <v>1822</v>
      </c>
      <c r="B50" s="370" t="s">
        <v>1823</v>
      </c>
      <c r="C50" s="330"/>
      <c r="D50" s="330"/>
      <c r="E50" s="340">
        <v>0</v>
      </c>
      <c r="F50" s="340">
        <v>10</v>
      </c>
      <c r="G50" s="360">
        <v>0</v>
      </c>
      <c r="H50" s="360">
        <v>10</v>
      </c>
      <c r="I50" s="353"/>
    </row>
    <row r="51" spans="1:9" s="354" customFormat="1" ht="12.75">
      <c r="A51" s="359" t="s">
        <v>1824</v>
      </c>
      <c r="B51" s="297" t="s">
        <v>1825</v>
      </c>
      <c r="C51" s="330"/>
      <c r="D51" s="330"/>
      <c r="E51" s="340">
        <v>69</v>
      </c>
      <c r="F51" s="340">
        <v>80</v>
      </c>
      <c r="G51" s="360">
        <v>69</v>
      </c>
      <c r="H51" s="360">
        <v>80</v>
      </c>
      <c r="I51" s="353"/>
    </row>
    <row r="52" spans="1:9" s="354" customFormat="1" ht="12.75">
      <c r="A52" s="359" t="s">
        <v>1826</v>
      </c>
      <c r="B52" s="297" t="s">
        <v>1827</v>
      </c>
      <c r="C52" s="368"/>
      <c r="D52" s="368"/>
      <c r="E52" s="366">
        <v>51</v>
      </c>
      <c r="F52" s="366">
        <v>60</v>
      </c>
      <c r="G52" s="367">
        <v>51</v>
      </c>
      <c r="H52" s="367">
        <v>60</v>
      </c>
      <c r="I52" s="353"/>
    </row>
    <row r="53" spans="1:9" s="354" customFormat="1" ht="12.75">
      <c r="A53" s="359" t="s">
        <v>1828</v>
      </c>
      <c r="B53" s="297" t="s">
        <v>1829</v>
      </c>
      <c r="C53" s="272"/>
      <c r="D53" s="272"/>
      <c r="E53" s="340">
        <v>0</v>
      </c>
      <c r="F53" s="340">
        <v>50</v>
      </c>
      <c r="G53" s="360">
        <v>0</v>
      </c>
      <c r="H53" s="360">
        <v>50</v>
      </c>
      <c r="I53" s="353"/>
    </row>
    <row r="54" spans="1:9" s="354" customFormat="1" ht="39.75" customHeight="1">
      <c r="A54" s="359" t="s">
        <v>1830</v>
      </c>
      <c r="B54" s="297" t="s">
        <v>1831</v>
      </c>
      <c r="C54" s="330"/>
      <c r="D54" s="330"/>
      <c r="E54" s="340">
        <v>0</v>
      </c>
      <c r="F54" s="340">
        <v>20</v>
      </c>
      <c r="G54" s="360">
        <v>0</v>
      </c>
      <c r="H54" s="360">
        <v>20</v>
      </c>
      <c r="I54" s="353"/>
    </row>
    <row r="55" spans="1:9" s="354" customFormat="1" ht="12.75">
      <c r="A55" s="359" t="s">
        <v>1832</v>
      </c>
      <c r="B55" s="297" t="s">
        <v>1833</v>
      </c>
      <c r="C55" s="330"/>
      <c r="D55" s="330"/>
      <c r="E55" s="340">
        <v>728</v>
      </c>
      <c r="F55" s="340">
        <v>750</v>
      </c>
      <c r="G55" s="360">
        <v>728</v>
      </c>
      <c r="H55" s="360">
        <v>750</v>
      </c>
      <c r="I55" s="353"/>
    </row>
    <row r="56" spans="1:9" s="354" customFormat="1" ht="12.75">
      <c r="A56" s="359" t="s">
        <v>1834</v>
      </c>
      <c r="B56" s="297" t="s">
        <v>1835</v>
      </c>
      <c r="C56" s="330"/>
      <c r="D56" s="330"/>
      <c r="E56" s="340">
        <v>80</v>
      </c>
      <c r="F56" s="340">
        <v>100</v>
      </c>
      <c r="G56" s="360">
        <v>80</v>
      </c>
      <c r="H56" s="360">
        <v>100</v>
      </c>
      <c r="I56" s="353"/>
    </row>
    <row r="57" spans="1:9" s="354" customFormat="1" ht="12.75">
      <c r="A57" s="359" t="s">
        <v>1836</v>
      </c>
      <c r="B57" s="297" t="s">
        <v>1837</v>
      </c>
      <c r="C57" s="371"/>
      <c r="D57" s="371"/>
      <c r="E57" s="372">
        <v>9</v>
      </c>
      <c r="F57" s="372">
        <v>50</v>
      </c>
      <c r="G57" s="373">
        <v>9</v>
      </c>
      <c r="H57" s="373">
        <v>50</v>
      </c>
      <c r="I57" s="353"/>
    </row>
    <row r="58" spans="1:9" s="354" customFormat="1" ht="12.75">
      <c r="A58" s="359" t="s">
        <v>1838</v>
      </c>
      <c r="B58" s="297" t="s">
        <v>1839</v>
      </c>
      <c r="C58" s="374"/>
      <c r="D58" s="374"/>
      <c r="E58" s="375">
        <v>1</v>
      </c>
      <c r="F58" s="375">
        <v>50</v>
      </c>
      <c r="G58" s="376">
        <v>1</v>
      </c>
      <c r="H58" s="376">
        <v>50</v>
      </c>
      <c r="I58" s="353"/>
    </row>
    <row r="59" spans="1:9" s="354" customFormat="1" ht="12.75">
      <c r="A59" s="359" t="s">
        <v>1840</v>
      </c>
      <c r="B59" s="297" t="s">
        <v>1841</v>
      </c>
      <c r="C59" s="374"/>
      <c r="D59" s="374"/>
      <c r="E59" s="375">
        <v>110</v>
      </c>
      <c r="F59" s="375">
        <v>140</v>
      </c>
      <c r="G59" s="376">
        <v>110</v>
      </c>
      <c r="H59" s="376">
        <v>140</v>
      </c>
      <c r="I59" s="353"/>
    </row>
    <row r="60" spans="1:9" s="354" customFormat="1" ht="13.5" customHeight="1">
      <c r="A60" s="377" t="s">
        <v>1842</v>
      </c>
      <c r="B60" s="378" t="s">
        <v>1843</v>
      </c>
      <c r="C60" s="379"/>
      <c r="D60" s="379"/>
      <c r="E60" s="375"/>
      <c r="F60" s="375">
        <v>100</v>
      </c>
      <c r="G60" s="376"/>
      <c r="H60" s="376">
        <v>100</v>
      </c>
      <c r="I60" s="353"/>
    </row>
    <row r="61" spans="1:13" s="384" customFormat="1" ht="27" customHeight="1">
      <c r="A61" s="377"/>
      <c r="B61" s="378"/>
      <c r="C61" s="380"/>
      <c r="D61" s="380"/>
      <c r="E61" s="380"/>
      <c r="F61" s="380"/>
      <c r="G61" s="381"/>
      <c r="H61" s="381"/>
      <c r="I61" s="382"/>
      <c r="J61" s="382"/>
      <c r="K61" s="382"/>
      <c r="L61" s="383"/>
      <c r="M61" s="382"/>
    </row>
    <row r="62" spans="1:13" s="384" customFormat="1" ht="21.75" customHeight="1">
      <c r="A62" s="385" t="s">
        <v>1844</v>
      </c>
      <c r="B62" s="385"/>
      <c r="C62" s="380"/>
      <c r="D62" s="380"/>
      <c r="E62" s="311">
        <v>216</v>
      </c>
      <c r="F62" s="311">
        <v>220</v>
      </c>
      <c r="G62" s="311">
        <v>216</v>
      </c>
      <c r="H62" s="311">
        <v>220</v>
      </c>
      <c r="I62" s="382"/>
      <c r="J62" s="382"/>
      <c r="K62" s="382"/>
      <c r="L62" s="383"/>
      <c r="M62" s="382"/>
    </row>
    <row r="63" spans="1:8" ht="15.75" customHeight="1">
      <c r="A63" s="385" t="s">
        <v>1845</v>
      </c>
      <c r="B63" s="385"/>
      <c r="C63" s="386"/>
      <c r="D63" s="386"/>
      <c r="E63" s="372">
        <v>583</v>
      </c>
      <c r="F63" s="372">
        <v>590</v>
      </c>
      <c r="G63" s="386">
        <v>583</v>
      </c>
      <c r="H63" s="386">
        <v>590</v>
      </c>
    </row>
    <row r="64" spans="1:8" ht="15.75" customHeight="1">
      <c r="A64" s="385" t="s">
        <v>1846</v>
      </c>
      <c r="B64" s="385"/>
      <c r="C64" s="386"/>
      <c r="D64" s="386"/>
      <c r="E64" s="373">
        <v>6771</v>
      </c>
      <c r="F64" s="373">
        <v>8610</v>
      </c>
      <c r="G64" s="373">
        <v>6771</v>
      </c>
      <c r="H64" s="373">
        <v>8610</v>
      </c>
    </row>
    <row r="65" ht="15.75" customHeight="1"/>
    <row r="66" spans="6:9" ht="15.75" customHeight="1">
      <c r="F66" s="190" t="s">
        <v>179</v>
      </c>
      <c r="G66" s="190"/>
      <c r="H66" s="191"/>
      <c r="I66"/>
    </row>
    <row r="67" spans="6:9" ht="15.75" customHeight="1">
      <c r="F67" s="190" t="s">
        <v>180</v>
      </c>
      <c r="G67" s="190"/>
      <c r="H67" s="1"/>
      <c r="I67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</sheetData>
  <sheetProtection selectLockedCells="1" selectUnlockedCells="1"/>
  <mergeCells count="8">
    <mergeCell ref="A6:A7"/>
    <mergeCell ref="B6:B7"/>
    <mergeCell ref="C6:D6"/>
    <mergeCell ref="E6:F6"/>
    <mergeCell ref="G6:H6"/>
    <mergeCell ref="A62:B62"/>
    <mergeCell ref="A63:B63"/>
    <mergeCell ref="A64:B64"/>
  </mergeCells>
  <printOptions horizontalCentered="1"/>
  <pageMargins left="0.7479166666666667" right="0.7479166666666667" top="0.5902777777777778" bottom="0.5902777777777777" header="0.5118055555555555" footer="0.5118055555555555"/>
  <pageSetup horizontalDpi="300" verticalDpi="300" orientation="portrait" paperSize="9" scale="83"/>
  <headerFooter alignWithMargins="0">
    <oddFooter>&amp;R&amp;"HelveticaPlain,Обичан"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22"/>
  <sheetViews>
    <sheetView zoomScaleSheetLayoutView="100" workbookViewId="0" topLeftCell="A1">
      <selection activeCell="G11" sqref="G11"/>
    </sheetView>
  </sheetViews>
  <sheetFormatPr defaultColWidth="9.140625" defaultRowHeight="12.75"/>
  <cols>
    <col min="1" max="1" width="9.8515625" style="0" customWidth="1"/>
    <col min="2" max="2" width="27.28125" style="0" customWidth="1"/>
    <col min="3" max="3" width="6.57421875" style="0" customWidth="1"/>
    <col min="4" max="4" width="5.57421875" style="0" customWidth="1"/>
    <col min="5" max="5" width="5.140625" style="0" customWidth="1"/>
    <col min="6" max="6" width="5.28125" style="0" customWidth="1"/>
    <col min="7" max="7" width="5.8515625" style="0" customWidth="1"/>
    <col min="8" max="8" width="6.140625" style="0" customWidth="1"/>
    <col min="9" max="9" width="5.28125" style="0" customWidth="1"/>
    <col min="10" max="10" width="4.8515625" style="0" customWidth="1"/>
    <col min="11" max="11" width="6.28125" style="0" customWidth="1"/>
    <col min="12" max="12" width="5.57421875" style="0" customWidth="1"/>
    <col min="13" max="13" width="5.28125" style="0" customWidth="1"/>
    <col min="14" max="14" width="5.57421875" style="0" customWidth="1"/>
    <col min="15" max="15" width="6.28125" style="0" customWidth="1"/>
    <col min="16" max="16" width="5.57421875" style="0" customWidth="1"/>
    <col min="17" max="17" width="6.140625" style="0" customWidth="1"/>
    <col min="18" max="18" width="5.7109375" style="0" customWidth="1"/>
    <col min="19" max="19" width="8.57421875" style="0" customWidth="1"/>
    <col min="20" max="20" width="7.28125" style="0" customWidth="1"/>
    <col min="21" max="16384" width="8.7109375" style="0" customWidth="1"/>
  </cols>
  <sheetData>
    <row r="1" spans="1:20" ht="12.75">
      <c r="A1" s="61"/>
      <c r="B1" s="62" t="s">
        <v>52</v>
      </c>
      <c r="C1" s="63" t="s">
        <v>163</v>
      </c>
      <c r="D1" s="64"/>
      <c r="E1" s="64"/>
      <c r="F1" s="65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8"/>
    </row>
    <row r="2" spans="1:20" ht="12.75">
      <c r="A2" s="61"/>
      <c r="B2" s="62" t="s">
        <v>54</v>
      </c>
      <c r="C2" s="63"/>
      <c r="D2" s="64"/>
      <c r="E2" s="64"/>
      <c r="F2" s="65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8"/>
    </row>
    <row r="3" spans="1:20" ht="12.75">
      <c r="A3" s="61"/>
      <c r="B3" s="62"/>
      <c r="C3" s="63"/>
      <c r="D3" s="64"/>
      <c r="E3" s="64"/>
      <c r="F3" s="65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8"/>
    </row>
    <row r="4" spans="1:20" ht="12.75">
      <c r="A4" s="61"/>
      <c r="B4" s="62" t="s">
        <v>1847</v>
      </c>
      <c r="C4" s="25" t="s">
        <v>39</v>
      </c>
      <c r="D4" s="67"/>
      <c r="E4" s="67"/>
      <c r="F4" s="68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90"/>
      <c r="T4" s="391"/>
    </row>
    <row r="5" spans="1:20" ht="12.75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91"/>
      <c r="T5" s="391"/>
    </row>
    <row r="6" spans="1:20" ht="12.75" customHeight="1">
      <c r="A6" s="205" t="s">
        <v>205</v>
      </c>
      <c r="B6" s="205" t="s">
        <v>1848</v>
      </c>
      <c r="C6" s="392" t="s">
        <v>1849</v>
      </c>
      <c r="D6" s="392"/>
      <c r="E6" s="392"/>
      <c r="F6" s="392"/>
      <c r="G6" s="392"/>
      <c r="H6" s="392"/>
      <c r="I6" s="392"/>
      <c r="J6" s="392"/>
      <c r="K6" s="392" t="s">
        <v>1850</v>
      </c>
      <c r="L6" s="392"/>
      <c r="M6" s="392"/>
      <c r="N6" s="392"/>
      <c r="O6" s="392"/>
      <c r="P6" s="392"/>
      <c r="Q6" s="392"/>
      <c r="R6" s="392"/>
      <c r="S6" s="161" t="s">
        <v>1851</v>
      </c>
      <c r="T6" s="161" t="s">
        <v>1852</v>
      </c>
    </row>
    <row r="7" spans="1:20" ht="18.75" customHeight="1">
      <c r="A7" s="205"/>
      <c r="B7" s="205"/>
      <c r="C7" s="205" t="s">
        <v>173</v>
      </c>
      <c r="D7" s="205"/>
      <c r="E7" s="205"/>
      <c r="F7" s="205"/>
      <c r="G7" s="205" t="s">
        <v>174</v>
      </c>
      <c r="H7" s="205"/>
      <c r="I7" s="205"/>
      <c r="J7" s="205"/>
      <c r="K7" s="205" t="s">
        <v>173</v>
      </c>
      <c r="L7" s="205"/>
      <c r="M7" s="205"/>
      <c r="N7" s="205"/>
      <c r="O7" s="393" t="s">
        <v>174</v>
      </c>
      <c r="P7" s="393"/>
      <c r="Q7" s="393"/>
      <c r="R7" s="393"/>
      <c r="S7" s="161"/>
      <c r="T7" s="161"/>
    </row>
    <row r="8" spans="1:20" ht="12.75">
      <c r="A8" s="394"/>
      <c r="B8" s="395"/>
      <c r="C8" s="396" t="s">
        <v>137</v>
      </c>
      <c r="D8" s="396" t="s">
        <v>1853</v>
      </c>
      <c r="E8" s="396" t="s">
        <v>1854</v>
      </c>
      <c r="F8" s="396" t="s">
        <v>1855</v>
      </c>
      <c r="G8" s="396" t="s">
        <v>137</v>
      </c>
      <c r="H8" s="396" t="s">
        <v>1853</v>
      </c>
      <c r="I8" s="396" t="s">
        <v>1854</v>
      </c>
      <c r="J8" s="396" t="s">
        <v>1855</v>
      </c>
      <c r="K8" s="396" t="s">
        <v>137</v>
      </c>
      <c r="L8" s="396" t="s">
        <v>1853</v>
      </c>
      <c r="M8" s="396" t="s">
        <v>1854</v>
      </c>
      <c r="N8" s="396" t="s">
        <v>1855</v>
      </c>
      <c r="O8" s="396" t="s">
        <v>137</v>
      </c>
      <c r="P8" s="396" t="s">
        <v>1853</v>
      </c>
      <c r="Q8" s="396" t="s">
        <v>1854</v>
      </c>
      <c r="R8" s="396" t="s">
        <v>1855</v>
      </c>
      <c r="S8" s="161"/>
      <c r="T8" s="161"/>
    </row>
    <row r="9" spans="1:20" ht="13.5" customHeight="1">
      <c r="A9" s="397" t="s">
        <v>1856</v>
      </c>
      <c r="B9" s="398"/>
      <c r="C9" s="399">
        <v>28</v>
      </c>
      <c r="D9" s="400"/>
      <c r="E9" s="400"/>
      <c r="F9" s="400"/>
      <c r="G9" s="400">
        <v>30</v>
      </c>
      <c r="H9" s="400"/>
      <c r="I9" s="400"/>
      <c r="J9" s="400"/>
      <c r="K9" s="400">
        <v>3355</v>
      </c>
      <c r="L9" s="400"/>
      <c r="M9" s="400"/>
      <c r="N9" s="400"/>
      <c r="O9" s="400">
        <v>4000</v>
      </c>
      <c r="P9" s="400"/>
      <c r="Q9" s="400"/>
      <c r="R9" s="319"/>
      <c r="S9" s="401">
        <v>10289000</v>
      </c>
      <c r="T9" s="402">
        <v>11</v>
      </c>
    </row>
    <row r="10" spans="1:20" ht="12.75">
      <c r="A10" s="403" t="s">
        <v>1857</v>
      </c>
      <c r="B10" s="403" t="s">
        <v>1858</v>
      </c>
      <c r="C10" s="399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404"/>
      <c r="S10" s="197"/>
      <c r="T10" s="405"/>
    </row>
    <row r="11" spans="1:20" ht="12.75">
      <c r="A11" s="403" t="s">
        <v>1857</v>
      </c>
      <c r="B11" s="403" t="s">
        <v>1859</v>
      </c>
      <c r="C11" s="399">
        <v>24</v>
      </c>
      <c r="D11" s="406"/>
      <c r="E11" s="406"/>
      <c r="F11" s="406"/>
      <c r="G11" s="406">
        <v>24</v>
      </c>
      <c r="H11" s="406"/>
      <c r="I11" s="406"/>
      <c r="J11" s="406"/>
      <c r="K11" s="406">
        <v>2420</v>
      </c>
      <c r="L11" s="406"/>
      <c r="M11" s="406"/>
      <c r="N11" s="406"/>
      <c r="O11" s="406">
        <v>3000</v>
      </c>
      <c r="P11" s="406"/>
      <c r="Q11" s="406"/>
      <c r="R11" s="407"/>
      <c r="S11" s="408"/>
      <c r="T11" s="405"/>
    </row>
    <row r="12" spans="1:20" ht="12.75">
      <c r="A12" s="403" t="s">
        <v>1860</v>
      </c>
      <c r="B12" s="403" t="s">
        <v>1861</v>
      </c>
      <c r="C12" s="399">
        <v>4</v>
      </c>
      <c r="D12" s="240"/>
      <c r="E12" s="240"/>
      <c r="F12" s="240"/>
      <c r="G12" s="240">
        <v>6</v>
      </c>
      <c r="H12" s="240"/>
      <c r="I12" s="240"/>
      <c r="J12" s="240"/>
      <c r="K12" s="240">
        <v>935</v>
      </c>
      <c r="L12" s="240"/>
      <c r="M12" s="240"/>
      <c r="N12" s="240"/>
      <c r="O12" s="240">
        <v>1000</v>
      </c>
      <c r="P12" s="240"/>
      <c r="Q12" s="240"/>
      <c r="R12" s="404"/>
      <c r="S12" s="197"/>
      <c r="T12" s="405"/>
    </row>
    <row r="13" spans="1:20" ht="12.75">
      <c r="A13" s="236" t="s">
        <v>1862</v>
      </c>
      <c r="B13" s="409"/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319"/>
      <c r="S13" s="410"/>
      <c r="T13" s="402"/>
    </row>
    <row r="14" spans="1:20" ht="12.75">
      <c r="A14" s="403" t="s">
        <v>1863</v>
      </c>
      <c r="B14" s="403" t="s">
        <v>1864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404"/>
      <c r="S14" s="197"/>
      <c r="T14" s="405"/>
    </row>
    <row r="15" spans="1:20" ht="12.75">
      <c r="A15" s="403" t="s">
        <v>1863</v>
      </c>
      <c r="B15" s="403" t="s">
        <v>1865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404"/>
      <c r="S15" s="197"/>
      <c r="T15" s="405"/>
    </row>
    <row r="16" spans="1:20" ht="12.75">
      <c r="A16" s="403" t="s">
        <v>1866</v>
      </c>
      <c r="B16" s="403" t="s">
        <v>1867</v>
      </c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319"/>
      <c r="S16" s="410"/>
      <c r="T16" s="402"/>
    </row>
    <row r="17" spans="1:20" ht="12.75">
      <c r="A17" s="411" t="s">
        <v>1868</v>
      </c>
      <c r="B17" s="412"/>
      <c r="C17" s="413"/>
      <c r="D17" s="413"/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4"/>
      <c r="S17" s="415"/>
      <c r="T17" s="416"/>
    </row>
    <row r="18" spans="1:20" ht="12.75">
      <c r="A18" s="417" t="s">
        <v>1869</v>
      </c>
      <c r="B18" s="415"/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9"/>
      <c r="S18" s="420"/>
      <c r="T18" s="421"/>
    </row>
    <row r="19" spans="1:20" ht="12.75">
      <c r="A19" s="422" t="s">
        <v>137</v>
      </c>
      <c r="B19" s="422"/>
      <c r="C19" s="423">
        <v>28</v>
      </c>
      <c r="D19" s="423"/>
      <c r="E19" s="423"/>
      <c r="F19" s="423"/>
      <c r="G19" s="423">
        <v>30</v>
      </c>
      <c r="H19" s="423"/>
      <c r="I19" s="423"/>
      <c r="J19" s="423"/>
      <c r="K19" s="423">
        <v>3355</v>
      </c>
      <c r="L19" s="423"/>
      <c r="M19" s="423"/>
      <c r="N19" s="423"/>
      <c r="O19" s="423">
        <v>4000</v>
      </c>
      <c r="P19" s="423"/>
      <c r="Q19" s="423"/>
      <c r="R19" s="423"/>
      <c r="S19" s="424">
        <v>10289000</v>
      </c>
      <c r="T19" s="425">
        <v>11</v>
      </c>
    </row>
    <row r="21" spans="18:20" ht="12.75">
      <c r="R21" s="190" t="s">
        <v>179</v>
      </c>
      <c r="S21" s="190"/>
      <c r="T21" s="191"/>
    </row>
    <row r="22" spans="18:20" ht="12.75">
      <c r="R22" s="190" t="s">
        <v>180</v>
      </c>
      <c r="S22" s="190"/>
      <c r="T22" s="1"/>
    </row>
  </sheetData>
  <sheetProtection selectLockedCells="1" selectUnlockedCells="1"/>
  <mergeCells count="11">
    <mergeCell ref="A6:A7"/>
    <mergeCell ref="B6:B7"/>
    <mergeCell ref="C6:J6"/>
    <mergeCell ref="K6:R6"/>
    <mergeCell ref="S6:S8"/>
    <mergeCell ref="T6:T8"/>
    <mergeCell ref="C7:F7"/>
    <mergeCell ref="G7:J7"/>
    <mergeCell ref="K7:N7"/>
    <mergeCell ref="O7:R7"/>
    <mergeCell ref="A19:B19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landscape" paperSize="9" scale="9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73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9.00390625" style="1" customWidth="1"/>
    <col min="2" max="2" width="43.140625" style="1" customWidth="1"/>
    <col min="3" max="3" width="14.140625" style="1" customWidth="1"/>
    <col min="4" max="4" width="11.28125" style="1" customWidth="1"/>
    <col min="5" max="5" width="8.140625" style="1" customWidth="1"/>
    <col min="6" max="11" width="8.00390625" style="1" customWidth="1"/>
    <col min="12" max="13" width="8.00390625" style="7" customWidth="1"/>
    <col min="14" max="15" width="8.00390625" style="1" customWidth="1"/>
    <col min="16" max="17" width="8.00390625" style="7" customWidth="1"/>
    <col min="18" max="16384" width="9.140625" style="7" customWidth="1"/>
  </cols>
  <sheetData>
    <row r="1" spans="1:18" s="426" customFormat="1" ht="12.75">
      <c r="A1" s="61"/>
      <c r="B1" s="62" t="s">
        <v>52</v>
      </c>
      <c r="C1" s="63" t="str">
        <f>'Kadar.ode.'!C1</f>
        <v>Унети назив здравствене установе</v>
      </c>
      <c r="D1" s="64"/>
      <c r="E1" s="64"/>
      <c r="F1" s="64"/>
      <c r="G1" s="64"/>
      <c r="H1" s="65"/>
      <c r="P1" s="427"/>
      <c r="Q1" s="427"/>
      <c r="R1" s="428"/>
    </row>
    <row r="2" spans="1:18" s="426" customFormat="1" ht="12.75">
      <c r="A2" s="61"/>
      <c r="B2" s="62" t="s">
        <v>54</v>
      </c>
      <c r="C2" s="63" t="str">
        <f>'Kadar.ode.'!C2</f>
        <v>Унети матични број здравствене установе</v>
      </c>
      <c r="D2" s="64"/>
      <c r="E2" s="64"/>
      <c r="F2" s="64"/>
      <c r="G2" s="64"/>
      <c r="H2" s="65"/>
      <c r="P2" s="427"/>
      <c r="Q2" s="427"/>
      <c r="R2" s="428"/>
    </row>
    <row r="3" spans="1:18" s="426" customFormat="1" ht="12.75">
      <c r="A3" s="61"/>
      <c r="B3" s="62"/>
      <c r="C3" s="63"/>
      <c r="D3" s="64"/>
      <c r="E3" s="64"/>
      <c r="F3" s="64"/>
      <c r="G3" s="64"/>
      <c r="H3" s="65"/>
      <c r="P3" s="427"/>
      <c r="Q3" s="427"/>
      <c r="R3" s="428"/>
    </row>
    <row r="4" spans="1:17" s="426" customFormat="1" ht="12.75">
      <c r="A4" s="61"/>
      <c r="B4" s="62" t="s">
        <v>1870</v>
      </c>
      <c r="C4" s="25" t="s">
        <v>41</v>
      </c>
      <c r="D4" s="67"/>
      <c r="E4" s="67"/>
      <c r="F4" s="67"/>
      <c r="G4" s="67"/>
      <c r="H4" s="68"/>
      <c r="P4" s="427"/>
      <c r="Q4" s="427"/>
    </row>
    <row r="5" spans="1:17" s="426" customFormat="1" ht="12.75">
      <c r="A5" s="429"/>
      <c r="B5" s="429"/>
      <c r="C5" s="429"/>
      <c r="D5" s="429"/>
      <c r="E5" s="429"/>
      <c r="F5" s="429"/>
      <c r="G5" s="429"/>
      <c r="P5" s="427"/>
      <c r="Q5" s="427"/>
    </row>
    <row r="6" spans="1:8" s="426" customFormat="1" ht="12.75" customHeight="1">
      <c r="A6" s="195" t="s">
        <v>205</v>
      </c>
      <c r="B6" s="430" t="s">
        <v>206</v>
      </c>
      <c r="C6" s="430" t="s">
        <v>1871</v>
      </c>
      <c r="D6" s="431" t="s">
        <v>1872</v>
      </c>
      <c r="E6" s="272" t="s">
        <v>137</v>
      </c>
      <c r="F6" s="272"/>
      <c r="G6" s="272"/>
      <c r="H6" s="272"/>
    </row>
    <row r="7" spans="1:8" s="432" customFormat="1" ht="12.75" customHeight="1">
      <c r="A7" s="195"/>
      <c r="B7" s="430"/>
      <c r="C7" s="430"/>
      <c r="D7" s="431"/>
      <c r="E7" s="195" t="s">
        <v>173</v>
      </c>
      <c r="F7" s="195"/>
      <c r="G7" s="195" t="s">
        <v>174</v>
      </c>
      <c r="H7" s="195"/>
    </row>
    <row r="8" spans="1:8" s="432" customFormat="1" ht="12.75">
      <c r="A8" s="195"/>
      <c r="B8" s="430"/>
      <c r="C8" s="430"/>
      <c r="D8" s="431"/>
      <c r="E8" s="430" t="s">
        <v>1873</v>
      </c>
      <c r="F8" s="430" t="s">
        <v>1874</v>
      </c>
      <c r="G8" s="430" t="s">
        <v>1873</v>
      </c>
      <c r="H8" s="430" t="s">
        <v>1874</v>
      </c>
    </row>
    <row r="9" spans="1:8" s="432" customFormat="1" ht="51" customHeight="1">
      <c r="A9" s="433"/>
      <c r="B9" s="434" t="s">
        <v>1875</v>
      </c>
      <c r="C9" s="434"/>
      <c r="D9" s="434"/>
      <c r="E9" s="434"/>
      <c r="F9" s="434"/>
      <c r="G9" s="434"/>
      <c r="H9" s="434"/>
    </row>
    <row r="10" spans="1:8" s="432" customFormat="1" ht="12.75">
      <c r="A10" s="435" t="s">
        <v>1876</v>
      </c>
      <c r="B10" s="436" t="s">
        <v>1877</v>
      </c>
      <c r="C10" s="435" t="s">
        <v>1878</v>
      </c>
      <c r="D10" s="437">
        <v>5889.37</v>
      </c>
      <c r="E10" s="438"/>
      <c r="F10" s="439">
        <f>D10*E10</f>
        <v>0</v>
      </c>
      <c r="G10" s="438"/>
      <c r="H10" s="439">
        <f>D10*G10</f>
        <v>0</v>
      </c>
    </row>
    <row r="11" spans="1:8" s="432" customFormat="1" ht="12.75">
      <c r="A11" s="435" t="s">
        <v>1879</v>
      </c>
      <c r="B11" s="436" t="s">
        <v>1880</v>
      </c>
      <c r="C11" s="435" t="s">
        <v>1878</v>
      </c>
      <c r="D11" s="437">
        <v>5889.37</v>
      </c>
      <c r="E11" s="438"/>
      <c r="F11" s="439">
        <f>D11*E11</f>
        <v>0</v>
      </c>
      <c r="G11" s="438"/>
      <c r="H11" s="439">
        <f>D11*G11</f>
        <v>0</v>
      </c>
    </row>
    <row r="12" spans="1:8" s="432" customFormat="1" ht="12.75">
      <c r="A12" s="435" t="s">
        <v>1881</v>
      </c>
      <c r="B12" s="436" t="s">
        <v>1882</v>
      </c>
      <c r="C12" s="435" t="s">
        <v>1878</v>
      </c>
      <c r="D12" s="437">
        <v>7067.24</v>
      </c>
      <c r="E12" s="438"/>
      <c r="F12" s="439">
        <f>D12*E12</f>
        <v>0</v>
      </c>
      <c r="G12" s="438"/>
      <c r="H12" s="439">
        <f>D12*G12</f>
        <v>0</v>
      </c>
    </row>
    <row r="13" spans="1:8" s="432" customFormat="1" ht="12.75">
      <c r="A13" s="435" t="s">
        <v>1883</v>
      </c>
      <c r="B13" s="436" t="s">
        <v>1884</v>
      </c>
      <c r="C13" s="435" t="s">
        <v>1878</v>
      </c>
      <c r="D13" s="437">
        <v>3121.37</v>
      </c>
      <c r="E13" s="438"/>
      <c r="F13" s="439">
        <f>D13*E13</f>
        <v>0</v>
      </c>
      <c r="G13" s="438"/>
      <c r="H13" s="439">
        <f>D13*G13</f>
        <v>0</v>
      </c>
    </row>
    <row r="14" spans="1:8" s="432" customFormat="1" ht="12.75">
      <c r="A14" s="435" t="s">
        <v>1885</v>
      </c>
      <c r="B14" s="436" t="s">
        <v>1886</v>
      </c>
      <c r="C14" s="435" t="s">
        <v>1878</v>
      </c>
      <c r="D14" s="437">
        <v>3710.3</v>
      </c>
      <c r="E14" s="438"/>
      <c r="F14" s="439">
        <f>D14*E14</f>
        <v>0</v>
      </c>
      <c r="G14" s="438"/>
      <c r="H14" s="439">
        <f>D14*G14</f>
        <v>0</v>
      </c>
    </row>
    <row r="15" spans="1:8" s="432" customFormat="1" ht="12.75">
      <c r="A15" s="435" t="s">
        <v>1887</v>
      </c>
      <c r="B15" s="436" t="s">
        <v>1888</v>
      </c>
      <c r="C15" s="435" t="s">
        <v>1878</v>
      </c>
      <c r="D15" s="437">
        <v>2179.07</v>
      </c>
      <c r="E15" s="438"/>
      <c r="F15" s="439">
        <f>D15*E15</f>
        <v>0</v>
      </c>
      <c r="G15" s="438"/>
      <c r="H15" s="439">
        <f>D15*G15</f>
        <v>0</v>
      </c>
    </row>
    <row r="16" spans="1:8" s="432" customFormat="1" ht="12.75">
      <c r="A16" s="435" t="s">
        <v>1889</v>
      </c>
      <c r="B16" s="436" t="s">
        <v>1890</v>
      </c>
      <c r="C16" s="435" t="s">
        <v>1878</v>
      </c>
      <c r="D16" s="437">
        <v>1177.87</v>
      </c>
      <c r="E16" s="438"/>
      <c r="F16" s="439">
        <f>D16*E16</f>
        <v>0</v>
      </c>
      <c r="G16" s="438"/>
      <c r="H16" s="439">
        <f>D16*G16</f>
        <v>0</v>
      </c>
    </row>
    <row r="17" spans="1:8" s="432" customFormat="1" ht="12.75">
      <c r="A17" s="435" t="s">
        <v>1891</v>
      </c>
      <c r="B17" s="436" t="s">
        <v>1892</v>
      </c>
      <c r="C17" s="435" t="s">
        <v>1878</v>
      </c>
      <c r="D17" s="437">
        <v>1177.87</v>
      </c>
      <c r="E17" s="438"/>
      <c r="F17" s="439">
        <f>D17*E17</f>
        <v>0</v>
      </c>
      <c r="G17" s="438"/>
      <c r="H17" s="439">
        <f>D17*G17</f>
        <v>0</v>
      </c>
    </row>
    <row r="18" spans="1:8" s="432" customFormat="1" ht="51.75" customHeight="1">
      <c r="A18" s="433"/>
      <c r="B18" s="434" t="s">
        <v>1893</v>
      </c>
      <c r="C18" s="434"/>
      <c r="D18" s="434"/>
      <c r="E18" s="434"/>
      <c r="F18" s="434"/>
      <c r="G18" s="434"/>
      <c r="H18" s="434"/>
    </row>
    <row r="19" spans="1:8" s="441" customFormat="1" ht="12.75">
      <c r="A19" s="435">
        <v>540100</v>
      </c>
      <c r="B19" s="440" t="s">
        <v>1877</v>
      </c>
      <c r="C19" s="435" t="s">
        <v>1894</v>
      </c>
      <c r="D19" s="437">
        <v>11.2</v>
      </c>
      <c r="E19" s="439"/>
      <c r="F19" s="439">
        <f>D19*E19</f>
        <v>0</v>
      </c>
      <c r="G19" s="439"/>
      <c r="H19" s="439">
        <f>D19*G19</f>
        <v>0</v>
      </c>
    </row>
    <row r="20" spans="1:8" s="441" customFormat="1" ht="12.75">
      <c r="A20" s="435">
        <v>540101</v>
      </c>
      <c r="B20" s="440" t="s">
        <v>1895</v>
      </c>
      <c r="C20" s="435" t="s">
        <v>1894</v>
      </c>
      <c r="D20" s="437">
        <v>13.72</v>
      </c>
      <c r="E20" s="439"/>
      <c r="F20" s="439">
        <f>D20*E20</f>
        <v>0</v>
      </c>
      <c r="G20" s="439"/>
      <c r="H20" s="439">
        <f>D20*G20</f>
        <v>0</v>
      </c>
    </row>
    <row r="21" spans="1:8" s="441" customFormat="1" ht="12.75">
      <c r="A21" s="435">
        <v>540102</v>
      </c>
      <c r="B21" s="440" t="s">
        <v>1896</v>
      </c>
      <c r="C21" s="435" t="s">
        <v>1894</v>
      </c>
      <c r="D21" s="437">
        <v>17.19</v>
      </c>
      <c r="E21" s="439"/>
      <c r="F21" s="439">
        <f>D21*E21</f>
        <v>0</v>
      </c>
      <c r="G21" s="439"/>
      <c r="H21" s="439">
        <f>D21*G21</f>
        <v>0</v>
      </c>
    </row>
    <row r="22" spans="1:8" s="441" customFormat="1" ht="12.75">
      <c r="A22" s="435">
        <v>540103</v>
      </c>
      <c r="B22" s="440" t="s">
        <v>1897</v>
      </c>
      <c r="C22" s="435" t="s">
        <v>1894</v>
      </c>
      <c r="D22" s="437">
        <v>14.17</v>
      </c>
      <c r="E22" s="439"/>
      <c r="F22" s="439">
        <f>D22*E22</f>
        <v>0</v>
      </c>
      <c r="G22" s="439"/>
      <c r="H22" s="439">
        <f>D22*G22</f>
        <v>0</v>
      </c>
    </row>
    <row r="23" spans="1:8" s="441" customFormat="1" ht="12.75">
      <c r="A23" s="435">
        <v>540104</v>
      </c>
      <c r="B23" s="440" t="s">
        <v>1898</v>
      </c>
      <c r="C23" s="435" t="s">
        <v>1894</v>
      </c>
      <c r="D23" s="437">
        <v>11.46</v>
      </c>
      <c r="E23" s="439"/>
      <c r="F23" s="439">
        <f>D23*E23</f>
        <v>0</v>
      </c>
      <c r="G23" s="439"/>
      <c r="H23" s="439">
        <f>D23*G23</f>
        <v>0</v>
      </c>
    </row>
    <row r="24" spans="1:8" s="441" customFormat="1" ht="12.75">
      <c r="A24" s="435">
        <v>540105</v>
      </c>
      <c r="B24" s="440" t="s">
        <v>1899</v>
      </c>
      <c r="C24" s="435" t="s">
        <v>1894</v>
      </c>
      <c r="D24" s="437">
        <v>12.08</v>
      </c>
      <c r="E24" s="439"/>
      <c r="F24" s="439">
        <f>D24*E24</f>
        <v>0</v>
      </c>
      <c r="G24" s="439"/>
      <c r="H24" s="439">
        <f>D24*G24</f>
        <v>0</v>
      </c>
    </row>
    <row r="25" spans="1:8" s="441" customFormat="1" ht="12.75">
      <c r="A25" s="435">
        <v>560100</v>
      </c>
      <c r="B25" s="440" t="s">
        <v>1900</v>
      </c>
      <c r="C25" s="435" t="s">
        <v>1894</v>
      </c>
      <c r="D25" s="437">
        <v>11.2</v>
      </c>
      <c r="E25" s="439"/>
      <c r="F25" s="439">
        <f>D25*E25</f>
        <v>0</v>
      </c>
      <c r="G25" s="439"/>
      <c r="H25" s="439">
        <f>D25*G25</f>
        <v>0</v>
      </c>
    </row>
    <row r="26" spans="1:8" s="441" customFormat="1" ht="12.75">
      <c r="A26" s="435">
        <v>560101</v>
      </c>
      <c r="B26" s="440" t="s">
        <v>1901</v>
      </c>
      <c r="C26" s="435" t="s">
        <v>1894</v>
      </c>
      <c r="D26" s="437" t="s">
        <v>1902</v>
      </c>
      <c r="E26" s="439"/>
      <c r="F26" s="439" t="e">
        <f>D26*E26</f>
        <v>#VALUE!</v>
      </c>
      <c r="G26" s="439"/>
      <c r="H26" s="439" t="e">
        <f>D26*G26</f>
        <v>#VALUE!</v>
      </c>
    </row>
    <row r="27" spans="1:8" s="441" customFormat="1" ht="12.75">
      <c r="A27" s="435">
        <v>560200</v>
      </c>
      <c r="B27" s="440" t="s">
        <v>1903</v>
      </c>
      <c r="C27" s="435" t="s">
        <v>1894</v>
      </c>
      <c r="D27" s="437">
        <v>17.27</v>
      </c>
      <c r="E27" s="439"/>
      <c r="F27" s="439">
        <f>D27*E27</f>
        <v>0</v>
      </c>
      <c r="G27" s="439"/>
      <c r="H27" s="439">
        <f>D27*G27</f>
        <v>0</v>
      </c>
    </row>
    <row r="28" spans="1:8" s="441" customFormat="1" ht="12.75">
      <c r="A28" s="435">
        <v>560800</v>
      </c>
      <c r="B28" s="440" t="s">
        <v>1904</v>
      </c>
      <c r="C28" s="435" t="s">
        <v>1894</v>
      </c>
      <c r="D28" s="437">
        <v>18.78</v>
      </c>
      <c r="E28" s="439"/>
      <c r="F28" s="439">
        <f>D28*E28</f>
        <v>0</v>
      </c>
      <c r="G28" s="439"/>
      <c r="H28" s="439">
        <f>D28*G28</f>
        <v>0</v>
      </c>
    </row>
    <row r="29" spans="1:8" s="441" customFormat="1" ht="12.75">
      <c r="A29" s="435">
        <v>560300</v>
      </c>
      <c r="B29" s="440" t="s">
        <v>1905</v>
      </c>
      <c r="C29" s="435" t="s">
        <v>1894</v>
      </c>
      <c r="D29" s="437">
        <v>12.08</v>
      </c>
      <c r="E29" s="439"/>
      <c r="F29" s="439">
        <f>D29*E29</f>
        <v>0</v>
      </c>
      <c r="G29" s="439"/>
      <c r="H29" s="439">
        <f>D29*G29</f>
        <v>0</v>
      </c>
    </row>
    <row r="30" spans="1:8" s="441" customFormat="1" ht="12.75">
      <c r="A30" s="435">
        <v>560102</v>
      </c>
      <c r="B30" s="440" t="s">
        <v>1906</v>
      </c>
      <c r="C30" s="435" t="s">
        <v>1894</v>
      </c>
      <c r="D30" s="437">
        <v>19.89</v>
      </c>
      <c r="E30" s="439"/>
      <c r="F30" s="439">
        <f>D30*E30</f>
        <v>0</v>
      </c>
      <c r="G30" s="439"/>
      <c r="H30" s="439">
        <f>D30*G30</f>
        <v>0</v>
      </c>
    </row>
    <row r="31" spans="1:8" s="441" customFormat="1" ht="12.75">
      <c r="A31" s="435">
        <v>560301</v>
      </c>
      <c r="B31" s="440" t="s">
        <v>1907</v>
      </c>
      <c r="C31" s="435" t="s">
        <v>1894</v>
      </c>
      <c r="D31" s="437">
        <v>13.31</v>
      </c>
      <c r="E31" s="439"/>
      <c r="F31" s="439">
        <f>D31*E31</f>
        <v>0</v>
      </c>
      <c r="G31" s="439"/>
      <c r="H31" s="439">
        <f>D31*G31</f>
        <v>0</v>
      </c>
    </row>
    <row r="32" spans="1:8" s="441" customFormat="1" ht="12.75">
      <c r="A32" s="435">
        <v>510110</v>
      </c>
      <c r="B32" s="440" t="s">
        <v>1908</v>
      </c>
      <c r="C32" s="435" t="s">
        <v>1909</v>
      </c>
      <c r="D32" s="437" t="s">
        <v>1910</v>
      </c>
      <c r="E32" s="439"/>
      <c r="F32" s="439" t="e">
        <f>D32*E32</f>
        <v>#VALUE!</v>
      </c>
      <c r="G32" s="439"/>
      <c r="H32" s="439" t="e">
        <f>D32*G32</f>
        <v>#VALUE!</v>
      </c>
    </row>
    <row r="33" spans="1:8" s="441" customFormat="1" ht="12.75">
      <c r="A33" s="435">
        <v>510200</v>
      </c>
      <c r="B33" s="440" t="s">
        <v>1911</v>
      </c>
      <c r="C33" s="435" t="s">
        <v>1894</v>
      </c>
      <c r="D33" s="437" t="s">
        <v>1912</v>
      </c>
      <c r="E33" s="439"/>
      <c r="F33" s="439" t="e">
        <f>D33*E33</f>
        <v>#VALUE!</v>
      </c>
      <c r="G33" s="439"/>
      <c r="H33" s="439" t="e">
        <f>D33*G33</f>
        <v>#VALUE!</v>
      </c>
    </row>
    <row r="34" spans="1:8" s="441" customFormat="1" ht="12.75">
      <c r="A34" s="435">
        <v>510299</v>
      </c>
      <c r="B34" s="440" t="s">
        <v>1913</v>
      </c>
      <c r="C34" s="435" t="s">
        <v>1894</v>
      </c>
      <c r="D34" s="437" t="s">
        <v>1914</v>
      </c>
      <c r="E34" s="439"/>
      <c r="F34" s="439" t="e">
        <f>D34*E34</f>
        <v>#VALUE!</v>
      </c>
      <c r="G34" s="439"/>
      <c r="H34" s="439" t="e">
        <f>D34*G34</f>
        <v>#VALUE!</v>
      </c>
    </row>
    <row r="35" spans="1:8" s="441" customFormat="1" ht="12.75">
      <c r="A35" s="435">
        <v>510500</v>
      </c>
      <c r="B35" s="440" t="s">
        <v>1915</v>
      </c>
      <c r="C35" s="435" t="s">
        <v>1909</v>
      </c>
      <c r="D35" s="437" t="s">
        <v>1916</v>
      </c>
      <c r="E35" s="439"/>
      <c r="F35" s="439" t="e">
        <f>D35*E35</f>
        <v>#VALUE!</v>
      </c>
      <c r="G35" s="439"/>
      <c r="H35" s="439" t="e">
        <f>D35*G35</f>
        <v>#VALUE!</v>
      </c>
    </row>
    <row r="36" spans="1:8" s="441" customFormat="1" ht="12.75">
      <c r="A36" s="435">
        <v>520100</v>
      </c>
      <c r="B36" s="440" t="s">
        <v>1917</v>
      </c>
      <c r="C36" s="435" t="s">
        <v>1894</v>
      </c>
      <c r="D36" s="437">
        <v>10.66</v>
      </c>
      <c r="E36" s="439"/>
      <c r="F36" s="439">
        <f>D36*E36</f>
        <v>0</v>
      </c>
      <c r="G36" s="439"/>
      <c r="H36" s="439">
        <f>D36*G36</f>
        <v>0</v>
      </c>
    </row>
    <row r="37" spans="1:8" s="441" customFormat="1" ht="12.75">
      <c r="A37" s="435">
        <v>520101</v>
      </c>
      <c r="B37" s="440" t="s">
        <v>1918</v>
      </c>
      <c r="C37" s="435" t="s">
        <v>1894</v>
      </c>
      <c r="D37" s="437">
        <v>20.02</v>
      </c>
      <c r="E37" s="439"/>
      <c r="F37" s="439">
        <f>D37*E37</f>
        <v>0</v>
      </c>
      <c r="G37" s="439"/>
      <c r="H37" s="439">
        <f>D37*G37</f>
        <v>0</v>
      </c>
    </row>
    <row r="38" spans="1:8" s="441" customFormat="1" ht="12.75">
      <c r="A38" s="435">
        <v>520102</v>
      </c>
      <c r="B38" s="440" t="s">
        <v>1919</v>
      </c>
      <c r="C38" s="435" t="s">
        <v>1894</v>
      </c>
      <c r="D38" s="437">
        <v>17.69</v>
      </c>
      <c r="E38" s="439"/>
      <c r="F38" s="439">
        <f>D38*E38</f>
        <v>0</v>
      </c>
      <c r="G38" s="439"/>
      <c r="H38" s="439">
        <f>D38*G38</f>
        <v>0</v>
      </c>
    </row>
    <row r="39" spans="1:8" s="441" customFormat="1" ht="12.75">
      <c r="A39" s="435">
        <v>521000</v>
      </c>
      <c r="B39" s="440" t="s">
        <v>1888</v>
      </c>
      <c r="C39" s="435" t="s">
        <v>1909</v>
      </c>
      <c r="D39" s="442">
        <v>2950.57</v>
      </c>
      <c r="E39" s="439"/>
      <c r="F39" s="439">
        <f>D39*E39</f>
        <v>0</v>
      </c>
      <c r="G39" s="439"/>
      <c r="H39" s="439">
        <f>D39*G39</f>
        <v>0</v>
      </c>
    </row>
    <row r="40" spans="1:8" s="441" customFormat="1" ht="12.75">
      <c r="A40" s="435">
        <v>510000</v>
      </c>
      <c r="B40" s="440" t="s">
        <v>1920</v>
      </c>
      <c r="C40" s="435" t="s">
        <v>1909</v>
      </c>
      <c r="D40" s="442">
        <v>7928.48</v>
      </c>
      <c r="E40" s="439"/>
      <c r="F40" s="439">
        <f>D40*E40</f>
        <v>0</v>
      </c>
      <c r="G40" s="439"/>
      <c r="H40" s="439">
        <f>D40*G40</f>
        <v>0</v>
      </c>
    </row>
    <row r="41" spans="1:8" s="441" customFormat="1" ht="12.75">
      <c r="A41" s="435">
        <v>570100</v>
      </c>
      <c r="B41" s="440" t="s">
        <v>1921</v>
      </c>
      <c r="C41" s="435" t="s">
        <v>1909</v>
      </c>
      <c r="D41" s="437" t="s">
        <v>1922</v>
      </c>
      <c r="E41" s="439"/>
      <c r="F41" s="439" t="e">
        <f>D41*E41</f>
        <v>#VALUE!</v>
      </c>
      <c r="G41" s="439"/>
      <c r="H41" s="439" t="e">
        <f>D41*G41</f>
        <v>#VALUE!</v>
      </c>
    </row>
    <row r="42" spans="1:8" s="441" customFormat="1" ht="12.75">
      <c r="A42" s="435">
        <v>580100</v>
      </c>
      <c r="B42" s="440" t="s">
        <v>1923</v>
      </c>
      <c r="C42" s="435" t="s">
        <v>1894</v>
      </c>
      <c r="D42" s="437">
        <v>13.31</v>
      </c>
      <c r="E42" s="439"/>
      <c r="F42" s="439">
        <f>D42*E42</f>
        <v>0</v>
      </c>
      <c r="G42" s="439"/>
      <c r="H42" s="439">
        <f>D42*G42</f>
        <v>0</v>
      </c>
    </row>
    <row r="43" spans="1:8" s="441" customFormat="1" ht="12.75">
      <c r="A43" s="435">
        <v>580101</v>
      </c>
      <c r="B43" s="440" t="s">
        <v>1924</v>
      </c>
      <c r="C43" s="435" t="s">
        <v>1894</v>
      </c>
      <c r="D43" s="437">
        <v>10.23</v>
      </c>
      <c r="E43" s="439"/>
      <c r="F43" s="439">
        <f>D43*E43</f>
        <v>0</v>
      </c>
      <c r="G43" s="439"/>
      <c r="H43" s="439">
        <f>D43*G43</f>
        <v>0</v>
      </c>
    </row>
    <row r="44" spans="1:8" s="441" customFormat="1" ht="12.75">
      <c r="A44" s="435">
        <v>580102</v>
      </c>
      <c r="B44" s="440" t="s">
        <v>1925</v>
      </c>
      <c r="C44" s="435" t="s">
        <v>1894</v>
      </c>
      <c r="D44" s="437">
        <v>12.99</v>
      </c>
      <c r="E44" s="439"/>
      <c r="F44" s="439">
        <f>D44*E44</f>
        <v>0</v>
      </c>
      <c r="G44" s="439"/>
      <c r="H44" s="439">
        <f>D44*G44</f>
        <v>0</v>
      </c>
    </row>
    <row r="45" spans="1:8" s="441" customFormat="1" ht="12.75">
      <c r="A45" s="435">
        <v>590100</v>
      </c>
      <c r="B45" s="440" t="s">
        <v>1926</v>
      </c>
      <c r="C45" s="435" t="s">
        <v>1894</v>
      </c>
      <c r="D45" s="437">
        <v>26.6</v>
      </c>
      <c r="E45" s="439"/>
      <c r="F45" s="439">
        <f>D45*E45</f>
        <v>0</v>
      </c>
      <c r="G45" s="439"/>
      <c r="H45" s="439">
        <f>D45*G45</f>
        <v>0</v>
      </c>
    </row>
    <row r="46" spans="1:8" ht="48.75" customHeight="1">
      <c r="A46" s="443"/>
      <c r="B46" s="434" t="s">
        <v>1927</v>
      </c>
      <c r="C46" s="434"/>
      <c r="D46" s="434"/>
      <c r="E46" s="434"/>
      <c r="F46" s="434"/>
      <c r="G46" s="434"/>
      <c r="H46" s="434"/>
    </row>
    <row r="47" spans="1:8" ht="12.75">
      <c r="A47" s="435">
        <v>590101</v>
      </c>
      <c r="B47" s="440" t="s">
        <v>1877</v>
      </c>
      <c r="C47" s="435" t="s">
        <v>1894</v>
      </c>
      <c r="D47" s="437">
        <v>6.38</v>
      </c>
      <c r="E47" s="444"/>
      <c r="F47" s="439">
        <f>D47*E47</f>
        <v>0</v>
      </c>
      <c r="G47" s="444"/>
      <c r="H47" s="439">
        <f>D47*G47</f>
        <v>0</v>
      </c>
    </row>
    <row r="48" spans="1:8" ht="12.75">
      <c r="A48" s="435">
        <v>590102</v>
      </c>
      <c r="B48" s="440" t="s">
        <v>1895</v>
      </c>
      <c r="C48" s="435" t="s">
        <v>1894</v>
      </c>
      <c r="D48" s="437">
        <v>7.82</v>
      </c>
      <c r="E48" s="444"/>
      <c r="F48" s="439">
        <f>D48*E48</f>
        <v>0</v>
      </c>
      <c r="G48" s="444"/>
      <c r="H48" s="439">
        <f>D48*G48</f>
        <v>0</v>
      </c>
    </row>
    <row r="49" spans="1:8" ht="12.75">
      <c r="A49" s="435">
        <v>590103</v>
      </c>
      <c r="B49" s="440" t="s">
        <v>1896</v>
      </c>
      <c r="C49" s="435" t="s">
        <v>1894</v>
      </c>
      <c r="D49" s="437">
        <v>9.8</v>
      </c>
      <c r="E49" s="444"/>
      <c r="F49" s="439">
        <f>D49*E49</f>
        <v>0</v>
      </c>
      <c r="G49" s="444"/>
      <c r="H49" s="439">
        <f>D49*G49</f>
        <v>0</v>
      </c>
    </row>
    <row r="50" spans="1:8" ht="12.75">
      <c r="A50" s="435">
        <v>590104</v>
      </c>
      <c r="B50" s="440" t="s">
        <v>1897</v>
      </c>
      <c r="C50" s="435" t="s">
        <v>1894</v>
      </c>
      <c r="D50" s="437">
        <v>8.08</v>
      </c>
      <c r="E50" s="445"/>
      <c r="F50" s="439">
        <f>D50*E50</f>
        <v>0</v>
      </c>
      <c r="G50" s="445"/>
      <c r="H50" s="439">
        <f>D50*G50</f>
        <v>0</v>
      </c>
    </row>
    <row r="51" spans="1:8" ht="12.75">
      <c r="A51" s="435">
        <v>590105</v>
      </c>
      <c r="B51" s="440" t="s">
        <v>1898</v>
      </c>
      <c r="C51" s="435" t="s">
        <v>1894</v>
      </c>
      <c r="D51" s="437">
        <v>6.53</v>
      </c>
      <c r="E51" s="445"/>
      <c r="F51" s="439">
        <f>D51*E51</f>
        <v>0</v>
      </c>
      <c r="G51" s="445"/>
      <c r="H51" s="439">
        <f>D51*G51</f>
        <v>0</v>
      </c>
    </row>
    <row r="52" spans="1:8" ht="12.75">
      <c r="A52" s="435">
        <v>590106</v>
      </c>
      <c r="B52" s="440" t="s">
        <v>1899</v>
      </c>
      <c r="C52" s="435" t="s">
        <v>1894</v>
      </c>
      <c r="D52" s="437">
        <v>6.88</v>
      </c>
      <c r="E52" s="445"/>
      <c r="F52" s="439">
        <f>D52*E52</f>
        <v>0</v>
      </c>
      <c r="G52" s="445"/>
      <c r="H52" s="439">
        <f>D52*G52</f>
        <v>0</v>
      </c>
    </row>
    <row r="53" spans="1:8" ht="12.75">
      <c r="A53" s="435">
        <v>590107</v>
      </c>
      <c r="B53" s="440" t="s">
        <v>1900</v>
      </c>
      <c r="C53" s="435" t="s">
        <v>1894</v>
      </c>
      <c r="D53" s="437">
        <v>6.38</v>
      </c>
      <c r="E53" s="445"/>
      <c r="F53" s="439">
        <f>D53*E53</f>
        <v>0</v>
      </c>
      <c r="G53" s="445"/>
      <c r="H53" s="439">
        <f>D53*G53</f>
        <v>0</v>
      </c>
    </row>
    <row r="54" spans="1:8" ht="12.75">
      <c r="A54" s="435">
        <v>590108</v>
      </c>
      <c r="B54" s="440" t="s">
        <v>1901</v>
      </c>
      <c r="C54" s="435" t="s">
        <v>1894</v>
      </c>
      <c r="D54" s="437" t="s">
        <v>1928</v>
      </c>
      <c r="E54" s="445"/>
      <c r="F54" s="439" t="e">
        <f>D54*E54</f>
        <v>#VALUE!</v>
      </c>
      <c r="G54" s="445"/>
      <c r="H54" s="439" t="e">
        <f>D54*G54</f>
        <v>#VALUE!</v>
      </c>
    </row>
    <row r="55" spans="1:8" ht="12.75">
      <c r="A55" s="435">
        <v>590109</v>
      </c>
      <c r="B55" s="440" t="s">
        <v>1903</v>
      </c>
      <c r="C55" s="435" t="s">
        <v>1894</v>
      </c>
      <c r="D55" s="437">
        <v>9.84</v>
      </c>
      <c r="E55" s="445"/>
      <c r="F55" s="439">
        <f>D55*E55</f>
        <v>0</v>
      </c>
      <c r="G55" s="445"/>
      <c r="H55" s="439">
        <f>D55*G55</f>
        <v>0</v>
      </c>
    </row>
    <row r="56" spans="1:8" ht="12.75">
      <c r="A56" s="435">
        <v>590110</v>
      </c>
      <c r="B56" s="440" t="s">
        <v>1904</v>
      </c>
      <c r="C56" s="435" t="s">
        <v>1894</v>
      </c>
      <c r="D56" s="437">
        <v>10.7</v>
      </c>
      <c r="E56" s="445"/>
      <c r="F56" s="439">
        <f>D56*E56</f>
        <v>0</v>
      </c>
      <c r="G56" s="445"/>
      <c r="H56" s="439">
        <f>D56*G56</f>
        <v>0</v>
      </c>
    </row>
    <row r="57" spans="1:8" ht="12.75">
      <c r="A57" s="435">
        <v>590111</v>
      </c>
      <c r="B57" s="440" t="s">
        <v>1905</v>
      </c>
      <c r="C57" s="435" t="s">
        <v>1894</v>
      </c>
      <c r="D57" s="437">
        <v>6.88</v>
      </c>
      <c r="E57" s="445"/>
      <c r="F57" s="439">
        <f>D57*E57</f>
        <v>0</v>
      </c>
      <c r="G57" s="445"/>
      <c r="H57" s="439">
        <f>D57*G57</f>
        <v>0</v>
      </c>
    </row>
    <row r="58" spans="1:8" ht="12.75">
      <c r="A58" s="435">
        <v>590112</v>
      </c>
      <c r="B58" s="440" t="s">
        <v>1906</v>
      </c>
      <c r="C58" s="435" t="s">
        <v>1894</v>
      </c>
      <c r="D58" s="437">
        <v>11.34</v>
      </c>
      <c r="E58" s="445"/>
      <c r="F58" s="439">
        <f>D58*E58</f>
        <v>0</v>
      </c>
      <c r="G58" s="445"/>
      <c r="H58" s="439">
        <f>D58*G58</f>
        <v>0</v>
      </c>
    </row>
    <row r="59" spans="1:8" ht="12.75">
      <c r="A59" s="435">
        <v>590113</v>
      </c>
      <c r="B59" s="440" t="s">
        <v>1907</v>
      </c>
      <c r="C59" s="435" t="s">
        <v>1894</v>
      </c>
      <c r="D59" s="437">
        <v>7.59</v>
      </c>
      <c r="E59" s="445"/>
      <c r="F59" s="439">
        <f>D59*E59</f>
        <v>0</v>
      </c>
      <c r="G59" s="445"/>
      <c r="H59" s="439">
        <f>D59*G59</f>
        <v>0</v>
      </c>
    </row>
    <row r="60" spans="1:8" ht="12.75">
      <c r="A60" s="435">
        <v>590114</v>
      </c>
      <c r="B60" s="440" t="s">
        <v>1908</v>
      </c>
      <c r="C60" s="435" t="s">
        <v>1909</v>
      </c>
      <c r="D60" s="437" t="s">
        <v>1929</v>
      </c>
      <c r="E60" s="445"/>
      <c r="F60" s="439" t="e">
        <f>D60*E60</f>
        <v>#VALUE!</v>
      </c>
      <c r="G60" s="445"/>
      <c r="H60" s="439" t="e">
        <f>D60*G60</f>
        <v>#VALUE!</v>
      </c>
    </row>
    <row r="61" spans="1:8" ht="12.75">
      <c r="A61" s="435">
        <v>590115</v>
      </c>
      <c r="B61" s="440" t="s">
        <v>1911</v>
      </c>
      <c r="C61" s="435" t="s">
        <v>1894</v>
      </c>
      <c r="D61" s="437" t="s">
        <v>1930</v>
      </c>
      <c r="E61" s="445"/>
      <c r="F61" s="439" t="e">
        <f>D61*E61</f>
        <v>#VALUE!</v>
      </c>
      <c r="G61" s="445"/>
      <c r="H61" s="439" t="e">
        <f>D61*G61</f>
        <v>#VALUE!</v>
      </c>
    </row>
    <row r="62" spans="1:8" ht="12.75">
      <c r="A62" s="435">
        <v>590116</v>
      </c>
      <c r="B62" s="440" t="s">
        <v>1913</v>
      </c>
      <c r="C62" s="435" t="s">
        <v>1894</v>
      </c>
      <c r="D62" s="437" t="s">
        <v>1931</v>
      </c>
      <c r="E62" s="445"/>
      <c r="F62" s="439" t="e">
        <f>D62*E62</f>
        <v>#VALUE!</v>
      </c>
      <c r="G62" s="445"/>
      <c r="H62" s="439" t="e">
        <f>D62*G62</f>
        <v>#VALUE!</v>
      </c>
    </row>
    <row r="63" spans="1:8" ht="12.75">
      <c r="A63" s="435">
        <v>590117</v>
      </c>
      <c r="B63" s="440" t="s">
        <v>1915</v>
      </c>
      <c r="C63" s="435" t="s">
        <v>1909</v>
      </c>
      <c r="D63" s="437" t="s">
        <v>1932</v>
      </c>
      <c r="E63" s="445"/>
      <c r="F63" s="439" t="e">
        <f>D63*E63</f>
        <v>#VALUE!</v>
      </c>
      <c r="G63" s="445"/>
      <c r="H63" s="439" t="e">
        <f>D63*G63</f>
        <v>#VALUE!</v>
      </c>
    </row>
    <row r="64" spans="1:8" ht="12.75">
      <c r="A64" s="435">
        <v>590118</v>
      </c>
      <c r="B64" s="440" t="s">
        <v>1917</v>
      </c>
      <c r="C64" s="435" t="s">
        <v>1894</v>
      </c>
      <c r="D64" s="437">
        <v>6.07</v>
      </c>
      <c r="E64" s="445"/>
      <c r="F64" s="439">
        <f>D64*E64</f>
        <v>0</v>
      </c>
      <c r="G64" s="445"/>
      <c r="H64" s="439">
        <f>D64*G64</f>
        <v>0</v>
      </c>
    </row>
    <row r="65" spans="1:8" ht="12.75">
      <c r="A65" s="435">
        <v>590119</v>
      </c>
      <c r="B65" s="440" t="s">
        <v>1918</v>
      </c>
      <c r="C65" s="435" t="s">
        <v>1894</v>
      </c>
      <c r="D65" s="437">
        <v>11.41</v>
      </c>
      <c r="E65" s="445"/>
      <c r="F65" s="439">
        <f>D65*E65</f>
        <v>0</v>
      </c>
      <c r="G65" s="445"/>
      <c r="H65" s="439">
        <f>D65*G65</f>
        <v>0</v>
      </c>
    </row>
    <row r="66" spans="1:8" ht="12.75">
      <c r="A66" s="435">
        <v>590120</v>
      </c>
      <c r="B66" s="440" t="s">
        <v>1919</v>
      </c>
      <c r="C66" s="435" t="s">
        <v>1894</v>
      </c>
      <c r="D66" s="437">
        <v>10.08</v>
      </c>
      <c r="E66" s="445"/>
      <c r="F66" s="439">
        <f>D66*E66</f>
        <v>0</v>
      </c>
      <c r="G66" s="445"/>
      <c r="H66" s="439">
        <f>D66*G66</f>
        <v>0</v>
      </c>
    </row>
    <row r="67" spans="1:8" ht="12.75">
      <c r="A67" s="435">
        <v>590121</v>
      </c>
      <c r="B67" s="440" t="s">
        <v>1888</v>
      </c>
      <c r="C67" s="435" t="s">
        <v>1909</v>
      </c>
      <c r="D67" s="437">
        <v>1681.83</v>
      </c>
      <c r="E67" s="445"/>
      <c r="F67" s="439">
        <f>D67*E67</f>
        <v>0</v>
      </c>
      <c r="G67" s="445"/>
      <c r="H67" s="439">
        <f>D67*G67</f>
        <v>0</v>
      </c>
    </row>
    <row r="68" spans="1:8" ht="12.75">
      <c r="A68" s="435">
        <v>590122</v>
      </c>
      <c r="B68" s="440" t="s">
        <v>1920</v>
      </c>
      <c r="C68" s="435" t="s">
        <v>1909</v>
      </c>
      <c r="D68" s="437">
        <v>4519.23</v>
      </c>
      <c r="E68" s="445"/>
      <c r="F68" s="439">
        <f>D68*E68</f>
        <v>0</v>
      </c>
      <c r="G68" s="445"/>
      <c r="H68" s="439">
        <f>D68*G68</f>
        <v>0</v>
      </c>
    </row>
    <row r="69" spans="1:8" ht="12.75">
      <c r="A69" s="435">
        <v>590123</v>
      </c>
      <c r="B69" s="440" t="s">
        <v>1921</v>
      </c>
      <c r="C69" s="435" t="s">
        <v>1909</v>
      </c>
      <c r="D69" s="437" t="s">
        <v>1933</v>
      </c>
      <c r="E69" s="445"/>
      <c r="F69" s="439" t="e">
        <f>D69*E69</f>
        <v>#VALUE!</v>
      </c>
      <c r="G69" s="445"/>
      <c r="H69" s="439" t="e">
        <f>D69*G69</f>
        <v>#VALUE!</v>
      </c>
    </row>
    <row r="70" spans="1:8" ht="12.75">
      <c r="A70" s="435">
        <v>590124</v>
      </c>
      <c r="B70" s="440" t="s">
        <v>1923</v>
      </c>
      <c r="C70" s="435" t="s">
        <v>1894</v>
      </c>
      <c r="D70" s="437">
        <v>7.59</v>
      </c>
      <c r="E70" s="445"/>
      <c r="F70" s="439">
        <f>D70*E70</f>
        <v>0</v>
      </c>
      <c r="G70" s="445"/>
      <c r="H70" s="439">
        <f>D70*G70</f>
        <v>0</v>
      </c>
    </row>
    <row r="71" spans="1:8" ht="12.75">
      <c r="A71" s="435">
        <v>590125</v>
      </c>
      <c r="B71" s="440" t="s">
        <v>1924</v>
      </c>
      <c r="C71" s="435" t="s">
        <v>1894</v>
      </c>
      <c r="D71" s="437">
        <v>5.83</v>
      </c>
      <c r="E71" s="445"/>
      <c r="F71" s="439">
        <f>D71*E71</f>
        <v>0</v>
      </c>
      <c r="G71" s="445"/>
      <c r="H71" s="439">
        <f>D71*G71</f>
        <v>0</v>
      </c>
    </row>
    <row r="72" spans="1:8" ht="12.75">
      <c r="A72" s="435">
        <v>590126</v>
      </c>
      <c r="B72" s="440" t="s">
        <v>1925</v>
      </c>
      <c r="C72" s="435" t="s">
        <v>1894</v>
      </c>
      <c r="D72" s="437">
        <v>7.4</v>
      </c>
      <c r="E72" s="445"/>
      <c r="F72" s="439">
        <f>D72*E72</f>
        <v>0</v>
      </c>
      <c r="G72" s="445"/>
      <c r="H72" s="439">
        <f>D72*G72</f>
        <v>0</v>
      </c>
    </row>
    <row r="73" spans="1:8" ht="12.75">
      <c r="A73" s="435">
        <v>590127</v>
      </c>
      <c r="B73" s="440" t="s">
        <v>1926</v>
      </c>
      <c r="C73" s="435" t="s">
        <v>1894</v>
      </c>
      <c r="D73" s="437">
        <v>15.16</v>
      </c>
      <c r="E73" s="445"/>
      <c r="F73" s="439">
        <f>D73*E73</f>
        <v>0</v>
      </c>
      <c r="G73" s="445"/>
      <c r="H73" s="439">
        <f>D73*G73</f>
        <v>0</v>
      </c>
    </row>
  </sheetData>
  <sheetProtection selectLockedCells="1" selectUnlockedCells="1"/>
  <mergeCells count="10">
    <mergeCell ref="A6:A8"/>
    <mergeCell ref="B6:B8"/>
    <mergeCell ref="C6:C8"/>
    <mergeCell ref="D6:D8"/>
    <mergeCell ref="E6:H6"/>
    <mergeCell ref="E7:F7"/>
    <mergeCell ref="G7:H7"/>
    <mergeCell ref="B9:H9"/>
    <mergeCell ref="B18:H18"/>
    <mergeCell ref="B46:H46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38"/>
  <sheetViews>
    <sheetView zoomScaleSheetLayoutView="100" workbookViewId="0" topLeftCell="A1">
      <selection activeCell="C4" sqref="C4"/>
    </sheetView>
  </sheetViews>
  <sheetFormatPr defaultColWidth="9.140625" defaultRowHeight="12.75"/>
  <cols>
    <col min="1" max="1" width="20.57421875" style="1" customWidth="1"/>
    <col min="2" max="2" width="7.8515625" style="1" customWidth="1"/>
    <col min="3" max="3" width="22.7109375" style="1" customWidth="1"/>
    <col min="4" max="4" width="12.57421875" style="1" customWidth="1"/>
    <col min="5" max="5" width="10.8515625" style="1" customWidth="1"/>
    <col min="6" max="6" width="8.8515625" style="1" customWidth="1"/>
    <col min="7" max="7" width="10.00390625" style="1" customWidth="1"/>
    <col min="8" max="8" width="9.8515625" style="1" customWidth="1"/>
    <col min="9" max="9" width="8.8515625" style="1" customWidth="1"/>
    <col min="10" max="10" width="8.7109375" style="1" customWidth="1"/>
    <col min="11" max="11" width="9.421875" style="1" customWidth="1"/>
    <col min="12" max="16384" width="9.140625" style="1" customWidth="1"/>
  </cols>
  <sheetData>
    <row r="1" spans="1:7" ht="12.75">
      <c r="A1" s="61"/>
      <c r="B1" s="62" t="s">
        <v>52</v>
      </c>
      <c r="C1" s="63" t="s">
        <v>163</v>
      </c>
      <c r="D1" s="64"/>
      <c r="E1" s="64"/>
      <c r="F1" s="64"/>
      <c r="G1" s="65"/>
    </row>
    <row r="2" spans="1:7" ht="12.75">
      <c r="A2" s="61"/>
      <c r="B2" s="62" t="s">
        <v>54</v>
      </c>
      <c r="C2" s="63"/>
      <c r="D2" s="64"/>
      <c r="E2" s="64"/>
      <c r="F2" s="64"/>
      <c r="G2" s="65"/>
    </row>
    <row r="3" spans="1:7" ht="12.75">
      <c r="A3" s="61"/>
      <c r="B3" s="62"/>
      <c r="C3" s="63"/>
      <c r="D3" s="64"/>
      <c r="E3" s="64"/>
      <c r="F3" s="64"/>
      <c r="G3" s="65"/>
    </row>
    <row r="4" spans="1:7" ht="12.75">
      <c r="A4" s="61"/>
      <c r="B4" s="62" t="s">
        <v>1934</v>
      </c>
      <c r="C4" s="25" t="s">
        <v>43</v>
      </c>
      <c r="D4" s="67"/>
      <c r="E4" s="67"/>
      <c r="F4" s="67"/>
      <c r="G4" s="68"/>
    </row>
    <row r="5" spans="10:14" ht="12.75">
      <c r="J5" s="446"/>
      <c r="K5" s="446"/>
      <c r="L5" s="447"/>
      <c r="M5" s="447"/>
      <c r="N5" s="448"/>
    </row>
    <row r="6" spans="1:14" ht="12.75" customHeight="1">
      <c r="A6" s="271" t="s">
        <v>1935</v>
      </c>
      <c r="B6" s="271" t="s">
        <v>1936</v>
      </c>
      <c r="C6" s="271" t="s">
        <v>1937</v>
      </c>
      <c r="D6" s="271" t="s">
        <v>1938</v>
      </c>
      <c r="E6" s="271" t="s">
        <v>1939</v>
      </c>
      <c r="F6" s="196" t="s">
        <v>173</v>
      </c>
      <c r="G6" s="196"/>
      <c r="H6" s="196"/>
      <c r="I6" s="196" t="s">
        <v>174</v>
      </c>
      <c r="J6" s="196"/>
      <c r="K6" s="196"/>
      <c r="L6" s="447"/>
      <c r="M6" s="447"/>
      <c r="N6" s="448"/>
    </row>
    <row r="7" spans="1:14" ht="12.75">
      <c r="A7" s="271"/>
      <c r="B7" s="271"/>
      <c r="C7" s="271"/>
      <c r="D7" s="271"/>
      <c r="E7" s="271"/>
      <c r="F7" s="439" t="s">
        <v>1873</v>
      </c>
      <c r="G7" s="430" t="s">
        <v>1940</v>
      </c>
      <c r="H7" s="449" t="s">
        <v>1941</v>
      </c>
      <c r="I7" s="439" t="s">
        <v>1873</v>
      </c>
      <c r="J7" s="430" t="s">
        <v>1940</v>
      </c>
      <c r="K7" s="449" t="s">
        <v>1941</v>
      </c>
      <c r="L7" s="448"/>
      <c r="M7" s="448"/>
      <c r="N7" s="448"/>
    </row>
    <row r="8" spans="1:14" ht="12.75">
      <c r="A8" s="340" t="s">
        <v>1942</v>
      </c>
      <c r="B8" s="340"/>
      <c r="C8" s="340"/>
      <c r="D8" s="340"/>
      <c r="E8" s="340"/>
      <c r="F8" s="340"/>
      <c r="G8" s="326"/>
      <c r="H8" s="450"/>
      <c r="I8" s="451"/>
      <c r="J8" s="452"/>
      <c r="K8" s="450"/>
      <c r="L8" s="448"/>
      <c r="M8" s="448"/>
      <c r="N8" s="448"/>
    </row>
    <row r="9" spans="1:11" ht="10.5" customHeight="1">
      <c r="A9" s="453"/>
      <c r="B9" s="453"/>
      <c r="C9" s="453"/>
      <c r="D9" s="453"/>
      <c r="E9" s="453"/>
      <c r="F9" s="453"/>
      <c r="G9" s="453"/>
      <c r="H9" s="454"/>
      <c r="I9" s="453"/>
      <c r="J9" s="271"/>
      <c r="K9" s="454"/>
    </row>
    <row r="10" spans="1:18" ht="10.5" customHeight="1">
      <c r="A10" s="453"/>
      <c r="B10" s="453"/>
      <c r="C10" s="453"/>
      <c r="D10" s="453"/>
      <c r="E10" s="453"/>
      <c r="F10" s="453"/>
      <c r="G10" s="453"/>
      <c r="H10" s="453"/>
      <c r="I10" s="453"/>
      <c r="J10" s="271"/>
      <c r="K10" s="453"/>
      <c r="Q10" s="455"/>
      <c r="R10" s="455"/>
    </row>
    <row r="11" spans="1:18" ht="10.5" customHeight="1">
      <c r="A11" s="453"/>
      <c r="B11" s="453"/>
      <c r="C11" s="453"/>
      <c r="D11" s="453"/>
      <c r="E11" s="453"/>
      <c r="F11" s="453"/>
      <c r="G11" s="453"/>
      <c r="H11" s="456"/>
      <c r="I11" s="453"/>
      <c r="J11" s="271"/>
      <c r="K11" s="456"/>
      <c r="Q11" s="455"/>
      <c r="R11" s="455"/>
    </row>
    <row r="12" spans="1:18" ht="12.75">
      <c r="A12" s="197" t="s">
        <v>1943</v>
      </c>
      <c r="B12" s="197"/>
      <c r="C12" s="197"/>
      <c r="D12" s="197"/>
      <c r="E12" s="340"/>
      <c r="F12" s="340"/>
      <c r="G12" s="326"/>
      <c r="H12" s="372">
        <v>1250390</v>
      </c>
      <c r="I12" s="451"/>
      <c r="J12" s="452"/>
      <c r="K12" s="457">
        <v>3439000</v>
      </c>
      <c r="Q12" s="455"/>
      <c r="R12" s="455"/>
    </row>
    <row r="13" spans="1:18" ht="10.5" customHeight="1">
      <c r="A13" s="453"/>
      <c r="B13" s="458"/>
      <c r="C13" s="458"/>
      <c r="D13" s="458"/>
      <c r="E13" s="458"/>
      <c r="F13" s="453"/>
      <c r="G13" s="453"/>
      <c r="H13" s="459"/>
      <c r="I13" s="453"/>
      <c r="J13" s="271"/>
      <c r="K13" s="460"/>
      <c r="Q13" s="455"/>
      <c r="R13" s="455"/>
    </row>
    <row r="14" spans="1:18" ht="10.5" customHeight="1">
      <c r="A14" s="453"/>
      <c r="B14" s="458"/>
      <c r="C14" s="458"/>
      <c r="D14" s="458"/>
      <c r="E14" s="458"/>
      <c r="F14" s="453"/>
      <c r="G14" s="453"/>
      <c r="H14" s="459"/>
      <c r="I14" s="453"/>
      <c r="J14" s="271"/>
      <c r="K14" s="460"/>
      <c r="Q14" s="455"/>
      <c r="R14" s="455"/>
    </row>
    <row r="15" spans="1:18" ht="10.5" customHeight="1">
      <c r="A15" s="453"/>
      <c r="B15" s="458"/>
      <c r="C15" s="458"/>
      <c r="D15" s="458"/>
      <c r="E15" s="458"/>
      <c r="F15" s="453"/>
      <c r="G15" s="453"/>
      <c r="H15" s="459"/>
      <c r="I15" s="453"/>
      <c r="J15" s="271"/>
      <c r="K15" s="460"/>
      <c r="Q15" s="455"/>
      <c r="R15" s="455"/>
    </row>
    <row r="16" spans="1:18" ht="12.75">
      <c r="A16" s="340" t="s">
        <v>1944</v>
      </c>
      <c r="B16" s="340"/>
      <c r="C16" s="340"/>
      <c r="D16" s="340"/>
      <c r="E16" s="340"/>
      <c r="F16" s="340"/>
      <c r="G16" s="326"/>
      <c r="H16" s="372"/>
      <c r="I16" s="451"/>
      <c r="J16" s="452"/>
      <c r="K16" s="457"/>
      <c r="Q16" s="455"/>
      <c r="R16" s="455"/>
    </row>
    <row r="17" spans="1:11" ht="10.5" customHeight="1">
      <c r="A17" s="453"/>
      <c r="B17" s="458"/>
      <c r="C17" s="458"/>
      <c r="D17" s="458"/>
      <c r="E17" s="458"/>
      <c r="F17" s="453"/>
      <c r="G17" s="453"/>
      <c r="H17" s="459"/>
      <c r="I17" s="453"/>
      <c r="J17" s="271"/>
      <c r="K17" s="460"/>
    </row>
    <row r="18" spans="1:11" ht="10.5" customHeight="1">
      <c r="A18" s="453"/>
      <c r="B18" s="458"/>
      <c r="C18" s="458"/>
      <c r="D18" s="458"/>
      <c r="E18" s="458"/>
      <c r="F18" s="453"/>
      <c r="G18" s="453"/>
      <c r="H18" s="459"/>
      <c r="I18" s="453"/>
      <c r="J18" s="271"/>
      <c r="K18" s="460"/>
    </row>
    <row r="19" spans="1:11" ht="12.75">
      <c r="A19" s="340" t="s">
        <v>1945</v>
      </c>
      <c r="B19" s="340"/>
      <c r="C19" s="340"/>
      <c r="D19" s="340"/>
      <c r="E19" s="340"/>
      <c r="F19" s="340"/>
      <c r="G19" s="326"/>
      <c r="H19" s="372"/>
      <c r="I19" s="451"/>
      <c r="J19" s="452"/>
      <c r="K19" s="457"/>
    </row>
    <row r="20" spans="1:11" ht="13.5" customHeight="1">
      <c r="A20" s="340" t="s">
        <v>1946</v>
      </c>
      <c r="B20" s="458" t="s">
        <v>1947</v>
      </c>
      <c r="C20" s="417"/>
      <c r="D20" s="417"/>
      <c r="E20" s="417"/>
      <c r="F20" s="417"/>
      <c r="G20" s="417"/>
      <c r="H20" s="459">
        <v>515350</v>
      </c>
      <c r="I20" s="461"/>
      <c r="J20" s="462"/>
      <c r="K20" s="460">
        <v>650000</v>
      </c>
    </row>
    <row r="21" spans="1:11" ht="13.5" customHeight="1">
      <c r="A21" s="340" t="s">
        <v>1948</v>
      </c>
      <c r="B21" s="458" t="s">
        <v>1949</v>
      </c>
      <c r="C21" s="417"/>
      <c r="D21" s="417"/>
      <c r="E21" s="417"/>
      <c r="F21" s="417"/>
      <c r="G21" s="417"/>
      <c r="H21" s="459"/>
      <c r="I21" s="461"/>
      <c r="J21" s="462"/>
      <c r="K21" s="460"/>
    </row>
    <row r="22" spans="1:11" ht="13.5" customHeight="1">
      <c r="A22" s="340" t="s">
        <v>1950</v>
      </c>
      <c r="B22" s="458" t="s">
        <v>1951</v>
      </c>
      <c r="C22" s="417"/>
      <c r="D22" s="417"/>
      <c r="E22" s="417"/>
      <c r="F22" s="417"/>
      <c r="G22" s="417"/>
      <c r="H22" s="459">
        <v>268000</v>
      </c>
      <c r="I22" s="461"/>
      <c r="J22" s="462"/>
      <c r="K22" s="460">
        <v>300000</v>
      </c>
    </row>
    <row r="23" spans="1:11" ht="13.5" customHeight="1">
      <c r="A23" s="340" t="s">
        <v>1952</v>
      </c>
      <c r="B23" s="458" t="s">
        <v>1953</v>
      </c>
      <c r="C23" s="417"/>
      <c r="D23" s="417"/>
      <c r="E23" s="417"/>
      <c r="F23" s="417"/>
      <c r="G23" s="417"/>
      <c r="H23" s="459">
        <v>10200</v>
      </c>
      <c r="I23" s="461"/>
      <c r="J23" s="462"/>
      <c r="K23" s="460">
        <v>80000</v>
      </c>
    </row>
    <row r="24" spans="1:11" ht="24.75" customHeight="1">
      <c r="A24" s="340" t="s">
        <v>1954</v>
      </c>
      <c r="B24" s="458" t="s">
        <v>1955</v>
      </c>
      <c r="C24" s="417"/>
      <c r="D24" s="417"/>
      <c r="E24" s="417"/>
      <c r="F24" s="417"/>
      <c r="G24" s="417"/>
      <c r="H24" s="459">
        <v>600</v>
      </c>
      <c r="I24" s="461"/>
      <c r="J24" s="462"/>
      <c r="K24" s="460">
        <v>1000</v>
      </c>
    </row>
    <row r="25" spans="1:11" ht="13.5" customHeight="1">
      <c r="A25" s="340" t="s">
        <v>1956</v>
      </c>
      <c r="B25" s="458" t="s">
        <v>1957</v>
      </c>
      <c r="C25" s="417"/>
      <c r="D25" s="417"/>
      <c r="E25" s="417"/>
      <c r="F25" s="417"/>
      <c r="G25" s="417"/>
      <c r="H25" s="459">
        <v>8500</v>
      </c>
      <c r="I25" s="461"/>
      <c r="J25" s="462"/>
      <c r="K25" s="460">
        <v>10000</v>
      </c>
    </row>
    <row r="26" spans="1:11" ht="13.5" customHeight="1">
      <c r="A26" s="340" t="s">
        <v>1958</v>
      </c>
      <c r="B26" s="458" t="s">
        <v>1959</v>
      </c>
      <c r="C26" s="417"/>
      <c r="D26" s="417"/>
      <c r="E26" s="417"/>
      <c r="F26" s="417"/>
      <c r="G26" s="417"/>
      <c r="H26" s="459">
        <v>723520</v>
      </c>
      <c r="I26" s="461"/>
      <c r="J26" s="462"/>
      <c r="K26" s="460">
        <v>800000</v>
      </c>
    </row>
    <row r="27" spans="1:11" ht="13.5" customHeight="1">
      <c r="A27" s="340" t="s">
        <v>1960</v>
      </c>
      <c r="B27" s="458" t="s">
        <v>1961</v>
      </c>
      <c r="C27" s="417"/>
      <c r="D27" s="417"/>
      <c r="E27" s="417"/>
      <c r="F27" s="417"/>
      <c r="G27" s="417"/>
      <c r="H27" s="459"/>
      <c r="I27" s="461"/>
      <c r="J27" s="462"/>
      <c r="K27" s="460"/>
    </row>
    <row r="28" spans="1:11" ht="13.5" customHeight="1">
      <c r="A28" s="340" t="s">
        <v>1962</v>
      </c>
      <c r="B28" s="458" t="s">
        <v>1963</v>
      </c>
      <c r="C28" s="417"/>
      <c r="D28" s="417"/>
      <c r="E28" s="417"/>
      <c r="F28" s="417"/>
      <c r="G28" s="417"/>
      <c r="H28" s="459">
        <v>302684</v>
      </c>
      <c r="I28" s="461"/>
      <c r="J28" s="462"/>
      <c r="K28" s="460">
        <v>500000</v>
      </c>
    </row>
    <row r="29" spans="1:11" ht="13.5" customHeight="1">
      <c r="A29" s="340" t="s">
        <v>1964</v>
      </c>
      <c r="B29" s="458" t="s">
        <v>1965</v>
      </c>
      <c r="C29" s="417"/>
      <c r="D29" s="417"/>
      <c r="E29" s="417"/>
      <c r="F29" s="417"/>
      <c r="G29" s="417"/>
      <c r="H29" s="459">
        <v>715300</v>
      </c>
      <c r="I29" s="461"/>
      <c r="J29" s="462"/>
      <c r="K29" s="460">
        <v>2500000</v>
      </c>
    </row>
    <row r="30" spans="1:11" ht="13.5" customHeight="1">
      <c r="A30" s="340" t="s">
        <v>1966</v>
      </c>
      <c r="B30" s="458" t="s">
        <v>1967</v>
      </c>
      <c r="C30" s="417"/>
      <c r="D30" s="417"/>
      <c r="E30" s="417"/>
      <c r="F30" s="417"/>
      <c r="G30" s="417"/>
      <c r="H30" s="459"/>
      <c r="I30" s="461"/>
      <c r="J30" s="461"/>
      <c r="K30" s="460"/>
    </row>
    <row r="31" spans="1:11" ht="13.5" customHeight="1">
      <c r="A31" s="340" t="s">
        <v>1968</v>
      </c>
      <c r="B31" s="458" t="s">
        <v>1969</v>
      </c>
      <c r="C31" s="417"/>
      <c r="D31" s="417"/>
      <c r="E31" s="417"/>
      <c r="F31" s="417"/>
      <c r="G31" s="417"/>
      <c r="H31" s="459"/>
      <c r="I31" s="461"/>
      <c r="J31" s="461"/>
      <c r="K31" s="460">
        <v>200000</v>
      </c>
    </row>
    <row r="32" spans="1:11" ht="13.5" customHeight="1">
      <c r="A32" s="340" t="s">
        <v>1970</v>
      </c>
      <c r="B32" s="458" t="s">
        <v>1971</v>
      </c>
      <c r="C32" s="417"/>
      <c r="D32" s="417"/>
      <c r="E32" s="417"/>
      <c r="F32" s="417"/>
      <c r="G32" s="417"/>
      <c r="H32" s="459"/>
      <c r="I32" s="461"/>
      <c r="J32" s="461"/>
      <c r="K32" s="460"/>
    </row>
    <row r="33" spans="1:11" ht="12.75">
      <c r="A33" s="340" t="s">
        <v>1972</v>
      </c>
      <c r="B33" s="458" t="s">
        <v>1973</v>
      </c>
      <c r="C33" s="417"/>
      <c r="D33" s="417"/>
      <c r="E33" s="417"/>
      <c r="F33" s="417"/>
      <c r="G33" s="417"/>
      <c r="H33" s="459">
        <v>362970</v>
      </c>
      <c r="I33" s="461"/>
      <c r="J33" s="461"/>
      <c r="K33" s="460">
        <v>495000</v>
      </c>
    </row>
    <row r="34" spans="1:11" ht="12.75">
      <c r="A34" s="463" t="s">
        <v>137</v>
      </c>
      <c r="B34" s="464"/>
      <c r="C34" s="464"/>
      <c r="D34" s="464"/>
      <c r="E34" s="464"/>
      <c r="F34" s="465"/>
      <c r="G34" s="466"/>
      <c r="H34" s="467">
        <v>4157514</v>
      </c>
      <c r="I34" s="468"/>
      <c r="J34" s="466"/>
      <c r="K34" s="469">
        <v>8975000</v>
      </c>
    </row>
    <row r="35" spans="1:11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2:11" s="470" customFormat="1" ht="12.75">
      <c r="B36" s="427"/>
      <c r="C36" s="427"/>
      <c r="D36" s="427"/>
      <c r="E36" s="427"/>
      <c r="F36" s="427"/>
      <c r="G36" s="427"/>
      <c r="H36" s="427"/>
      <c r="I36" s="427"/>
      <c r="J36" s="427"/>
      <c r="K36" s="427"/>
    </row>
    <row r="37" spans="9:11" ht="12.75">
      <c r="I37" s="190" t="s">
        <v>179</v>
      </c>
      <c r="J37" s="190"/>
      <c r="K37" s="191"/>
    </row>
    <row r="38" spans="9:10" ht="12.75">
      <c r="I38" s="190" t="s">
        <v>180</v>
      </c>
      <c r="J38" s="190"/>
    </row>
  </sheetData>
  <sheetProtection selectLockedCells="1" selectUnlockedCells="1"/>
  <mergeCells count="7">
    <mergeCell ref="A6:A7"/>
    <mergeCell ref="B6:B7"/>
    <mergeCell ref="C6:C7"/>
    <mergeCell ref="D6:D7"/>
    <mergeCell ref="E6:E7"/>
    <mergeCell ref="F6:H6"/>
    <mergeCell ref="I6:K6"/>
  </mergeCells>
  <printOptions/>
  <pageMargins left="0.2361111111111111" right="0.2361111111111111" top="0.7479166666666667" bottom="0.7479166666666667" header="0.5118055555555555" footer="0.31527777777777777"/>
  <pageSetup horizontalDpi="300" verticalDpi="300" orientation="landscape" paperSize="9" scale="88"/>
  <headerFooter alignWithMargins="0">
    <oddFooter>&amp;R&amp;"HelveticaPlain,Обичан"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"/>
  <sheetViews>
    <sheetView zoomScaleSheetLayoutView="100" workbookViewId="0" topLeftCell="A1">
      <selection activeCell="K7" sqref="K7"/>
    </sheetView>
  </sheetViews>
  <sheetFormatPr defaultColWidth="9.140625" defaultRowHeight="12.75"/>
  <cols>
    <col min="1" max="1" width="21.421875" style="16" customWidth="1"/>
    <col min="2" max="3" width="4.00390625" style="16" customWidth="1"/>
    <col min="4" max="4" width="6.57421875" style="16" customWidth="1"/>
    <col min="5" max="11" width="4.00390625" style="16" customWidth="1"/>
    <col min="12" max="14" width="4.00390625" style="17" customWidth="1"/>
    <col min="15" max="15" width="4.00390625" style="18" customWidth="1"/>
    <col min="16" max="17" width="4.00390625" style="16" customWidth="1"/>
    <col min="18" max="19" width="4.00390625" style="17" customWidth="1"/>
    <col min="20" max="20" width="4.00390625" style="18" customWidth="1"/>
    <col min="21" max="22" width="4.00390625" style="16" customWidth="1"/>
    <col min="23" max="23" width="4.00390625" style="19" customWidth="1"/>
    <col min="24" max="30" width="4.00390625" style="16" customWidth="1"/>
    <col min="31" max="31" width="4.140625" style="16" customWidth="1"/>
    <col min="32" max="32" width="4.00390625" style="16" customWidth="1"/>
    <col min="33" max="16384" width="9.140625" style="16" customWidth="1"/>
  </cols>
  <sheetData>
    <row r="1" spans="1:17" ht="15.75" customHeight="1">
      <c r="A1" s="20"/>
      <c r="B1" s="21" t="s">
        <v>52</v>
      </c>
      <c r="C1" s="22" t="s">
        <v>53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</row>
    <row r="2" spans="1:17" ht="15.75" customHeight="1">
      <c r="A2" s="20"/>
      <c r="B2" s="21" t="s">
        <v>54</v>
      </c>
      <c r="C2" s="22" t="s">
        <v>55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</row>
    <row r="3" spans="1:17" ht="12.75">
      <c r="A3" s="20"/>
      <c r="B3" s="21" t="s">
        <v>56</v>
      </c>
      <c r="C3" s="22" t="s">
        <v>57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</row>
    <row r="4" spans="1:17" ht="12.75">
      <c r="A4" s="20"/>
      <c r="B4" s="21" t="s">
        <v>58</v>
      </c>
      <c r="C4" s="25" t="s">
        <v>9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1:10" ht="12.75" customHeight="1">
      <c r="A5" s="28"/>
      <c r="C5" s="29"/>
      <c r="D5" s="30"/>
      <c r="E5" s="30"/>
      <c r="F5" s="30"/>
      <c r="G5" s="30"/>
      <c r="H5" s="30"/>
      <c r="I5" s="30"/>
      <c r="J5" s="30"/>
    </row>
    <row r="6" spans="1:32" s="34" customFormat="1" ht="34.5" customHeight="1">
      <c r="A6" s="31" t="s">
        <v>59</v>
      </c>
      <c r="B6" s="32" t="s">
        <v>60</v>
      </c>
      <c r="C6" s="32" t="s">
        <v>61</v>
      </c>
      <c r="D6" s="32" t="s">
        <v>62</v>
      </c>
      <c r="E6" s="33" t="s">
        <v>63</v>
      </c>
      <c r="F6" s="33"/>
      <c r="G6" s="33"/>
      <c r="H6" s="33"/>
      <c r="I6" s="31" t="s">
        <v>64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3" t="s">
        <v>65</v>
      </c>
      <c r="AE6" s="33"/>
      <c r="AF6" s="33"/>
    </row>
    <row r="7" spans="1:32" s="30" customFormat="1" ht="47.25" customHeight="1">
      <c r="A7" s="31"/>
      <c r="B7" s="32"/>
      <c r="C7" s="32"/>
      <c r="D7" s="32"/>
      <c r="E7" s="32" t="s">
        <v>66</v>
      </c>
      <c r="F7" s="32" t="s">
        <v>67</v>
      </c>
      <c r="G7" s="32" t="s">
        <v>68</v>
      </c>
      <c r="H7" s="35" t="s">
        <v>69</v>
      </c>
      <c r="I7" s="32" t="s">
        <v>70</v>
      </c>
      <c r="J7" s="32" t="s">
        <v>71</v>
      </c>
      <c r="K7" s="32" t="s">
        <v>72</v>
      </c>
      <c r="L7" s="36" t="s">
        <v>73</v>
      </c>
      <c r="M7" s="36"/>
      <c r="N7" s="36"/>
      <c r="O7" s="36"/>
      <c r="P7" s="36"/>
      <c r="Q7" s="32" t="s">
        <v>74</v>
      </c>
      <c r="R7" s="32" t="s">
        <v>75</v>
      </c>
      <c r="S7" s="33" t="s">
        <v>76</v>
      </c>
      <c r="T7" s="33"/>
      <c r="U7" s="33"/>
      <c r="V7" s="33"/>
      <c r="W7" s="33"/>
      <c r="X7" s="33"/>
      <c r="Y7" s="32" t="s">
        <v>77</v>
      </c>
      <c r="Z7" s="32" t="s">
        <v>78</v>
      </c>
      <c r="AA7" s="32" t="s">
        <v>79</v>
      </c>
      <c r="AB7" s="32" t="s">
        <v>80</v>
      </c>
      <c r="AC7" s="32" t="s">
        <v>81</v>
      </c>
      <c r="AD7" s="33"/>
      <c r="AE7" s="33"/>
      <c r="AF7" s="33"/>
    </row>
    <row r="8" spans="1:32" s="30" customFormat="1" ht="87" customHeight="1">
      <c r="A8" s="31"/>
      <c r="B8" s="32"/>
      <c r="C8" s="32"/>
      <c r="D8" s="32"/>
      <c r="E8" s="32"/>
      <c r="F8" s="32"/>
      <c r="G8" s="32"/>
      <c r="H8" s="35"/>
      <c r="I8" s="32"/>
      <c r="J8" s="32"/>
      <c r="K8" s="32"/>
      <c r="L8" s="32" t="s">
        <v>66</v>
      </c>
      <c r="M8" s="32" t="s">
        <v>67</v>
      </c>
      <c r="N8" s="32" t="s">
        <v>68</v>
      </c>
      <c r="O8" s="32" t="s">
        <v>80</v>
      </c>
      <c r="P8" s="35" t="s">
        <v>82</v>
      </c>
      <c r="Q8" s="32"/>
      <c r="R8" s="32"/>
      <c r="S8" s="32" t="s">
        <v>83</v>
      </c>
      <c r="T8" s="32" t="s">
        <v>67</v>
      </c>
      <c r="U8" s="32" t="s">
        <v>84</v>
      </c>
      <c r="V8" s="35" t="s">
        <v>85</v>
      </c>
      <c r="W8" s="35" t="s">
        <v>86</v>
      </c>
      <c r="X8" s="35" t="s">
        <v>87</v>
      </c>
      <c r="Y8" s="32"/>
      <c r="Z8" s="32"/>
      <c r="AA8" s="32"/>
      <c r="AB8" s="32"/>
      <c r="AC8" s="32"/>
      <c r="AD8" s="32" t="s">
        <v>88</v>
      </c>
      <c r="AE8" s="32" t="s">
        <v>89</v>
      </c>
      <c r="AF8" s="32" t="s">
        <v>90</v>
      </c>
    </row>
    <row r="9" spans="1:32" s="46" customFormat="1" ht="12.75">
      <c r="A9" s="37"/>
      <c r="B9" s="37"/>
      <c r="C9" s="37"/>
      <c r="D9" s="37" t="e">
        <f>C9/H9/3.65</f>
        <v>#DIV/0!</v>
      </c>
      <c r="E9" s="38"/>
      <c r="F9" s="38"/>
      <c r="G9" s="39"/>
      <c r="H9" s="40">
        <f>SUM(E9:G9)</f>
        <v>0</v>
      </c>
      <c r="I9" s="41"/>
      <c r="J9" s="41"/>
      <c r="K9" s="41"/>
      <c r="L9" s="39"/>
      <c r="M9" s="39"/>
      <c r="N9" s="39"/>
      <c r="O9" s="39"/>
      <c r="P9" s="42">
        <f>SUM(L9:O9)</f>
        <v>0</v>
      </c>
      <c r="Q9" s="43">
        <f>I9-P9</f>
        <v>0</v>
      </c>
      <c r="R9" s="41"/>
      <c r="S9" s="44"/>
      <c r="T9" s="39"/>
      <c r="U9" s="39"/>
      <c r="V9" s="39"/>
      <c r="W9" s="39"/>
      <c r="X9" s="42">
        <f>SUM(S9:W9)</f>
        <v>0</v>
      </c>
      <c r="Y9" s="43">
        <f>R9-X9</f>
        <v>0</v>
      </c>
      <c r="Z9" s="41"/>
      <c r="AA9" s="38"/>
      <c r="AB9" s="38"/>
      <c r="AC9" s="45">
        <f>Z9-(AA9+AB9)</f>
        <v>0</v>
      </c>
      <c r="AD9" s="41"/>
      <c r="AE9" s="41"/>
      <c r="AF9" s="41"/>
    </row>
    <row r="10" spans="1:32" s="46" customFormat="1" ht="12.75">
      <c r="A10" s="37"/>
      <c r="B10" s="37"/>
      <c r="C10" s="37"/>
      <c r="D10" s="37" t="e">
        <f>C10/H10/3.65</f>
        <v>#DIV/0!</v>
      </c>
      <c r="E10" s="38"/>
      <c r="F10" s="38"/>
      <c r="G10" s="38"/>
      <c r="H10" s="40">
        <f>SUM(E10:G10)</f>
        <v>0</v>
      </c>
      <c r="I10" s="41"/>
      <c r="J10" s="41"/>
      <c r="K10" s="41"/>
      <c r="L10" s="39"/>
      <c r="M10" s="39"/>
      <c r="N10" s="39"/>
      <c r="O10" s="39"/>
      <c r="P10" s="42">
        <f>SUM(L10:O10)</f>
        <v>0</v>
      </c>
      <c r="Q10" s="43">
        <f>I10-P10</f>
        <v>0</v>
      </c>
      <c r="R10" s="41"/>
      <c r="S10" s="44"/>
      <c r="T10" s="39"/>
      <c r="U10" s="39"/>
      <c r="V10" s="39"/>
      <c r="W10" s="39"/>
      <c r="X10" s="42">
        <f>SUM(S10:W10)</f>
        <v>0</v>
      </c>
      <c r="Y10" s="43">
        <f>R10-X10</f>
        <v>0</v>
      </c>
      <c r="Z10" s="41"/>
      <c r="AA10" s="38"/>
      <c r="AB10" s="38"/>
      <c r="AC10" s="45">
        <f>Z10-(AA10+AB10)</f>
        <v>0</v>
      </c>
      <c r="AD10" s="41"/>
      <c r="AE10" s="41"/>
      <c r="AF10" s="41"/>
    </row>
    <row r="11" spans="1:32" s="46" customFormat="1" ht="12.75">
      <c r="A11" s="37"/>
      <c r="B11" s="37"/>
      <c r="C11" s="37"/>
      <c r="D11" s="37" t="e">
        <f>C11/H11/3.65</f>
        <v>#DIV/0!</v>
      </c>
      <c r="E11" s="38"/>
      <c r="F11" s="38"/>
      <c r="G11" s="38"/>
      <c r="H11" s="40">
        <f>SUM(E11:G11)</f>
        <v>0</v>
      </c>
      <c r="I11" s="41"/>
      <c r="J11" s="41"/>
      <c r="K11" s="41"/>
      <c r="L11" s="39"/>
      <c r="M11" s="39"/>
      <c r="N11" s="39"/>
      <c r="O11" s="39"/>
      <c r="P11" s="42">
        <f>SUM(L11:O11)</f>
        <v>0</v>
      </c>
      <c r="Q11" s="43">
        <f>I11-P11</f>
        <v>0</v>
      </c>
      <c r="R11" s="41"/>
      <c r="S11" s="44"/>
      <c r="T11" s="39"/>
      <c r="U11" s="39"/>
      <c r="V11" s="39"/>
      <c r="W11" s="39"/>
      <c r="X11" s="42">
        <f>SUM(S11:W11)</f>
        <v>0</v>
      </c>
      <c r="Y11" s="43">
        <f>R11-X11</f>
        <v>0</v>
      </c>
      <c r="Z11" s="41"/>
      <c r="AA11" s="38"/>
      <c r="AB11" s="38"/>
      <c r="AC11" s="45">
        <f>Z11-(AA11+AB11)</f>
        <v>0</v>
      </c>
      <c r="AD11" s="41"/>
      <c r="AE11" s="41"/>
      <c r="AF11" s="41"/>
    </row>
    <row r="12" spans="1:32" s="46" customFormat="1" ht="12.75">
      <c r="A12" s="37"/>
      <c r="B12" s="37"/>
      <c r="C12" s="37"/>
      <c r="D12" s="37" t="e">
        <f>C12/H12/3.65</f>
        <v>#DIV/0!</v>
      </c>
      <c r="E12" s="38"/>
      <c r="F12" s="38"/>
      <c r="G12" s="38"/>
      <c r="H12" s="40">
        <f>SUM(E12:G12)</f>
        <v>0</v>
      </c>
      <c r="I12" s="41"/>
      <c r="J12" s="41"/>
      <c r="K12" s="41"/>
      <c r="L12" s="39"/>
      <c r="M12" s="39"/>
      <c r="N12" s="39"/>
      <c r="O12" s="39"/>
      <c r="P12" s="42">
        <f>SUM(L12:O12)</f>
        <v>0</v>
      </c>
      <c r="Q12" s="43">
        <f>I12-P12</f>
        <v>0</v>
      </c>
      <c r="R12" s="41"/>
      <c r="S12" s="44"/>
      <c r="T12" s="39"/>
      <c r="U12" s="39"/>
      <c r="V12" s="39"/>
      <c r="W12" s="39"/>
      <c r="X12" s="42">
        <f>SUM(S12:W12)</f>
        <v>0</v>
      </c>
      <c r="Y12" s="43">
        <f>R12-X12</f>
        <v>0</v>
      </c>
      <c r="Z12" s="41"/>
      <c r="AA12" s="38"/>
      <c r="AB12" s="38"/>
      <c r="AC12" s="45">
        <f>Z12-(AA12+AB12)</f>
        <v>0</v>
      </c>
      <c r="AD12" s="41"/>
      <c r="AE12" s="41"/>
      <c r="AF12" s="41"/>
    </row>
    <row r="13" spans="1:32" s="46" customFormat="1" ht="12.75">
      <c r="A13" s="37"/>
      <c r="B13" s="37"/>
      <c r="C13" s="37"/>
      <c r="D13" s="37" t="e">
        <f>C13/H13/3.65</f>
        <v>#DIV/0!</v>
      </c>
      <c r="E13" s="38"/>
      <c r="F13" s="38"/>
      <c r="G13" s="38"/>
      <c r="H13" s="40">
        <f>SUM(E13:G13)</f>
        <v>0</v>
      </c>
      <c r="I13" s="41"/>
      <c r="J13" s="41"/>
      <c r="K13" s="41"/>
      <c r="L13" s="39"/>
      <c r="M13" s="39"/>
      <c r="N13" s="39"/>
      <c r="O13" s="39"/>
      <c r="P13" s="42">
        <f>SUM(L13:O13)</f>
        <v>0</v>
      </c>
      <c r="Q13" s="43">
        <f>I13-P13</f>
        <v>0</v>
      </c>
      <c r="R13" s="41"/>
      <c r="S13" s="44"/>
      <c r="T13" s="39"/>
      <c r="U13" s="39"/>
      <c r="V13" s="39"/>
      <c r="W13" s="39"/>
      <c r="X13" s="42">
        <f>SUM(S13:W13)</f>
        <v>0</v>
      </c>
      <c r="Y13" s="43">
        <f>R13-X13</f>
        <v>0</v>
      </c>
      <c r="Z13" s="41"/>
      <c r="AA13" s="38"/>
      <c r="AB13" s="38"/>
      <c r="AC13" s="45">
        <f>Z13-(AA13+AB13)</f>
        <v>0</v>
      </c>
      <c r="AD13" s="41"/>
      <c r="AE13" s="41"/>
      <c r="AF13" s="41"/>
    </row>
    <row r="14" spans="1:32" s="46" customFormat="1" ht="12.75">
      <c r="A14" s="37"/>
      <c r="B14" s="37"/>
      <c r="C14" s="37"/>
      <c r="D14" s="37" t="e">
        <f>C14/H14/3.65</f>
        <v>#DIV/0!</v>
      </c>
      <c r="E14" s="38"/>
      <c r="F14" s="38"/>
      <c r="G14" s="38"/>
      <c r="H14" s="40">
        <f>SUM(E14:G14)</f>
        <v>0</v>
      </c>
      <c r="I14" s="41"/>
      <c r="J14" s="41"/>
      <c r="K14" s="41"/>
      <c r="L14" s="39"/>
      <c r="M14" s="39"/>
      <c r="N14" s="39"/>
      <c r="O14" s="39"/>
      <c r="P14" s="42">
        <f>SUM(L14:O14)</f>
        <v>0</v>
      </c>
      <c r="Q14" s="43">
        <f>I14-P14</f>
        <v>0</v>
      </c>
      <c r="R14" s="41"/>
      <c r="S14" s="44"/>
      <c r="T14" s="39"/>
      <c r="U14" s="39"/>
      <c r="V14" s="39"/>
      <c r="W14" s="39"/>
      <c r="X14" s="42">
        <f>SUM(S14:W14)</f>
        <v>0</v>
      </c>
      <c r="Y14" s="43">
        <f>R14-X14</f>
        <v>0</v>
      </c>
      <c r="Z14" s="41"/>
      <c r="AA14" s="38"/>
      <c r="AB14" s="38"/>
      <c r="AC14" s="45">
        <f>Z14-(AA14+AB14)</f>
        <v>0</v>
      </c>
      <c r="AD14" s="41"/>
      <c r="AE14" s="41"/>
      <c r="AF14" s="41"/>
    </row>
    <row r="15" spans="1:32" s="46" customFormat="1" ht="12.75">
      <c r="A15" s="37"/>
      <c r="B15" s="37"/>
      <c r="C15" s="37"/>
      <c r="D15" s="37" t="e">
        <f>C15/H15/3.65</f>
        <v>#DIV/0!</v>
      </c>
      <c r="E15" s="38"/>
      <c r="F15" s="38"/>
      <c r="G15" s="38"/>
      <c r="H15" s="40">
        <f>SUM(E15:G15)</f>
        <v>0</v>
      </c>
      <c r="I15" s="41"/>
      <c r="J15" s="41"/>
      <c r="K15" s="41"/>
      <c r="L15" s="39"/>
      <c r="M15" s="39"/>
      <c r="N15" s="39"/>
      <c r="O15" s="39"/>
      <c r="P15" s="42">
        <f>SUM(L15:O15)</f>
        <v>0</v>
      </c>
      <c r="Q15" s="43">
        <f>I15-P15</f>
        <v>0</v>
      </c>
      <c r="R15" s="41"/>
      <c r="S15" s="44"/>
      <c r="T15" s="39"/>
      <c r="U15" s="39"/>
      <c r="V15" s="39"/>
      <c r="W15" s="39"/>
      <c r="X15" s="42">
        <f>SUM(S15:W15)</f>
        <v>0</v>
      </c>
      <c r="Y15" s="43">
        <f>R15-X15</f>
        <v>0</v>
      </c>
      <c r="Z15" s="41"/>
      <c r="AA15" s="38"/>
      <c r="AB15" s="38"/>
      <c r="AC15" s="45">
        <f>Z15-(AA15+AB15)</f>
        <v>0</v>
      </c>
      <c r="AD15" s="41"/>
      <c r="AE15" s="41"/>
      <c r="AF15" s="41"/>
    </row>
    <row r="16" spans="1:32" s="46" customFormat="1" ht="12.75">
      <c r="A16" s="37"/>
      <c r="B16" s="37"/>
      <c r="C16" s="37"/>
      <c r="D16" s="37" t="e">
        <f>C16/H16/3.65</f>
        <v>#DIV/0!</v>
      </c>
      <c r="E16" s="38"/>
      <c r="F16" s="38"/>
      <c r="G16" s="38"/>
      <c r="H16" s="40">
        <f>SUM(E16:G16)</f>
        <v>0</v>
      </c>
      <c r="I16" s="41"/>
      <c r="J16" s="41"/>
      <c r="K16" s="41"/>
      <c r="L16" s="39"/>
      <c r="M16" s="39"/>
      <c r="N16" s="39"/>
      <c r="O16" s="39"/>
      <c r="P16" s="42">
        <f>SUM(L16:O16)</f>
        <v>0</v>
      </c>
      <c r="Q16" s="43">
        <f>I16-P16</f>
        <v>0</v>
      </c>
      <c r="R16" s="41"/>
      <c r="S16" s="44"/>
      <c r="T16" s="39"/>
      <c r="U16" s="39"/>
      <c r="V16" s="39"/>
      <c r="W16" s="39"/>
      <c r="X16" s="42">
        <f>SUM(S16:W16)</f>
        <v>0</v>
      </c>
      <c r="Y16" s="43">
        <f>R16-X16</f>
        <v>0</v>
      </c>
      <c r="Z16" s="41"/>
      <c r="AA16" s="38"/>
      <c r="AB16" s="38"/>
      <c r="AC16" s="45">
        <f>Z16-(AA16+AB16)</f>
        <v>0</v>
      </c>
      <c r="AD16" s="41"/>
      <c r="AE16" s="41"/>
      <c r="AF16" s="41"/>
    </row>
    <row r="17" spans="1:32" s="46" customFormat="1" ht="12.75">
      <c r="A17" s="37"/>
      <c r="B17" s="37"/>
      <c r="C17" s="37"/>
      <c r="D17" s="37" t="e">
        <f>C17/H17/3.65</f>
        <v>#DIV/0!</v>
      </c>
      <c r="E17" s="38"/>
      <c r="F17" s="38"/>
      <c r="G17" s="38"/>
      <c r="H17" s="40">
        <f>SUM(E17:G17)</f>
        <v>0</v>
      </c>
      <c r="I17" s="41"/>
      <c r="J17" s="41"/>
      <c r="K17" s="41"/>
      <c r="L17" s="39"/>
      <c r="M17" s="39"/>
      <c r="N17" s="39"/>
      <c r="O17" s="39"/>
      <c r="P17" s="42">
        <f>SUM(L17:O17)</f>
        <v>0</v>
      </c>
      <c r="Q17" s="43">
        <f>I17-P17</f>
        <v>0</v>
      </c>
      <c r="R17" s="41"/>
      <c r="S17" s="44"/>
      <c r="T17" s="39"/>
      <c r="U17" s="39"/>
      <c r="V17" s="39"/>
      <c r="W17" s="39"/>
      <c r="X17" s="42">
        <f>SUM(S17:W17)</f>
        <v>0</v>
      </c>
      <c r="Y17" s="43">
        <f>R17-X17</f>
        <v>0</v>
      </c>
      <c r="Z17" s="41"/>
      <c r="AA17" s="38"/>
      <c r="AB17" s="38"/>
      <c r="AC17" s="45">
        <f>Z17-(AA17+AB17)</f>
        <v>0</v>
      </c>
      <c r="AD17" s="41"/>
      <c r="AE17" s="41"/>
      <c r="AF17" s="41"/>
    </row>
    <row r="18" spans="1:32" s="46" customFormat="1" ht="12.75">
      <c r="A18" s="37"/>
      <c r="B18" s="37"/>
      <c r="C18" s="37"/>
      <c r="D18" s="37" t="e">
        <f>C18/H18/3.65</f>
        <v>#DIV/0!</v>
      </c>
      <c r="E18" s="38"/>
      <c r="F18" s="38"/>
      <c r="G18" s="38"/>
      <c r="H18" s="40">
        <f>SUM(E18:G18)</f>
        <v>0</v>
      </c>
      <c r="I18" s="41"/>
      <c r="J18" s="41"/>
      <c r="K18" s="41"/>
      <c r="L18" s="39"/>
      <c r="M18" s="39"/>
      <c r="N18" s="39"/>
      <c r="O18" s="39"/>
      <c r="P18" s="42">
        <f>SUM(L18:O18)</f>
        <v>0</v>
      </c>
      <c r="Q18" s="43">
        <f>I18-P18</f>
        <v>0</v>
      </c>
      <c r="R18" s="41"/>
      <c r="S18" s="44"/>
      <c r="T18" s="39"/>
      <c r="U18" s="39"/>
      <c r="V18" s="39"/>
      <c r="W18" s="39"/>
      <c r="X18" s="42">
        <f>SUM(S18:W18)</f>
        <v>0</v>
      </c>
      <c r="Y18" s="43">
        <f>R18-X18</f>
        <v>0</v>
      </c>
      <c r="Z18" s="41"/>
      <c r="AA18" s="38"/>
      <c r="AB18" s="38"/>
      <c r="AC18" s="45">
        <f>Z18-(AA18+AB18)</f>
        <v>0</v>
      </c>
      <c r="AD18" s="41"/>
      <c r="AE18" s="41"/>
      <c r="AF18" s="41"/>
    </row>
    <row r="19" spans="1:32" s="46" customFormat="1" ht="12.75">
      <c r="A19" s="37"/>
      <c r="B19" s="37"/>
      <c r="C19" s="37"/>
      <c r="D19" s="37" t="e">
        <f>C19/H19/3.65</f>
        <v>#DIV/0!</v>
      </c>
      <c r="E19" s="38"/>
      <c r="F19" s="38"/>
      <c r="G19" s="38"/>
      <c r="H19" s="40">
        <f>SUM(E19:G19)</f>
        <v>0</v>
      </c>
      <c r="I19" s="41"/>
      <c r="J19" s="41"/>
      <c r="K19" s="41"/>
      <c r="L19" s="39"/>
      <c r="M19" s="39"/>
      <c r="N19" s="39"/>
      <c r="O19" s="39"/>
      <c r="P19" s="42">
        <f>SUM(L19:O19)</f>
        <v>0</v>
      </c>
      <c r="Q19" s="43">
        <f>I19-P19</f>
        <v>0</v>
      </c>
      <c r="R19" s="41"/>
      <c r="S19" s="44"/>
      <c r="T19" s="39"/>
      <c r="U19" s="39"/>
      <c r="V19" s="39"/>
      <c r="W19" s="39"/>
      <c r="X19" s="42">
        <f>SUM(S19:W19)</f>
        <v>0</v>
      </c>
      <c r="Y19" s="43">
        <f>R19-X19</f>
        <v>0</v>
      </c>
      <c r="Z19" s="41"/>
      <c r="AA19" s="38"/>
      <c r="AB19" s="38"/>
      <c r="AC19" s="45">
        <f>Z19-(AA19+AB19)</f>
        <v>0</v>
      </c>
      <c r="AD19" s="41"/>
      <c r="AE19" s="41"/>
      <c r="AF19" s="41"/>
    </row>
    <row r="20" spans="1:32" s="46" customFormat="1" ht="12.75">
      <c r="A20" s="37"/>
      <c r="B20" s="37"/>
      <c r="C20" s="37"/>
      <c r="D20" s="37" t="e">
        <f>C20/H20/3.65</f>
        <v>#DIV/0!</v>
      </c>
      <c r="E20" s="38"/>
      <c r="F20" s="38"/>
      <c r="G20" s="38"/>
      <c r="H20" s="40">
        <f>SUM(E20:G20)</f>
        <v>0</v>
      </c>
      <c r="I20" s="41"/>
      <c r="J20" s="41"/>
      <c r="K20" s="41"/>
      <c r="L20" s="39"/>
      <c r="M20" s="39"/>
      <c r="N20" s="39"/>
      <c r="O20" s="39"/>
      <c r="P20" s="42">
        <f>SUM(L20:O20)</f>
        <v>0</v>
      </c>
      <c r="Q20" s="43">
        <f>I20-P20</f>
        <v>0</v>
      </c>
      <c r="R20" s="41"/>
      <c r="S20" s="44"/>
      <c r="T20" s="39"/>
      <c r="U20" s="39"/>
      <c r="V20" s="39"/>
      <c r="W20" s="39"/>
      <c r="X20" s="42">
        <f>SUM(S20:W20)</f>
        <v>0</v>
      </c>
      <c r="Y20" s="43">
        <f>R20-X20</f>
        <v>0</v>
      </c>
      <c r="Z20" s="41"/>
      <c r="AA20" s="38"/>
      <c r="AB20" s="38"/>
      <c r="AC20" s="45">
        <f>Z20-(AA20+AB20)</f>
        <v>0</v>
      </c>
      <c r="AD20" s="41"/>
      <c r="AE20" s="41"/>
      <c r="AF20" s="41"/>
    </row>
    <row r="21" spans="1:32" s="46" customFormat="1" ht="12.75">
      <c r="A21" s="37"/>
      <c r="B21" s="37"/>
      <c r="C21" s="37"/>
      <c r="D21" s="37" t="e">
        <f>C21/H21/3.65</f>
        <v>#DIV/0!</v>
      </c>
      <c r="E21" s="38"/>
      <c r="F21" s="38"/>
      <c r="G21" s="38"/>
      <c r="H21" s="40">
        <f>SUM(E21:G21)</f>
        <v>0</v>
      </c>
      <c r="I21" s="41"/>
      <c r="J21" s="41"/>
      <c r="K21" s="41"/>
      <c r="L21" s="39"/>
      <c r="M21" s="39"/>
      <c r="N21" s="39"/>
      <c r="O21" s="39"/>
      <c r="P21" s="42">
        <f>SUM(L21:O21)</f>
        <v>0</v>
      </c>
      <c r="Q21" s="43">
        <f>I21-P21</f>
        <v>0</v>
      </c>
      <c r="R21" s="41"/>
      <c r="S21" s="44"/>
      <c r="T21" s="39"/>
      <c r="U21" s="39"/>
      <c r="V21" s="39"/>
      <c r="W21" s="39"/>
      <c r="X21" s="42">
        <f>SUM(S21:W21)</f>
        <v>0</v>
      </c>
      <c r="Y21" s="43">
        <f>R21-X21</f>
        <v>0</v>
      </c>
      <c r="Z21" s="41"/>
      <c r="AA21" s="38"/>
      <c r="AB21" s="38"/>
      <c r="AC21" s="45">
        <f>Z21-(AA21+AB21)</f>
        <v>0</v>
      </c>
      <c r="AD21" s="41"/>
      <c r="AE21" s="41"/>
      <c r="AF21" s="41"/>
    </row>
    <row r="22" spans="1:32" s="46" customFormat="1" ht="12.75">
      <c r="A22" s="37"/>
      <c r="B22" s="37"/>
      <c r="C22" s="37"/>
      <c r="D22" s="37" t="e">
        <f>C22/H22/3.65</f>
        <v>#DIV/0!</v>
      </c>
      <c r="E22" s="38"/>
      <c r="F22" s="38"/>
      <c r="G22" s="38"/>
      <c r="H22" s="40">
        <f>SUM(E22:G22)</f>
        <v>0</v>
      </c>
      <c r="I22" s="41"/>
      <c r="J22" s="41"/>
      <c r="K22" s="41"/>
      <c r="L22" s="39"/>
      <c r="M22" s="39"/>
      <c r="N22" s="39"/>
      <c r="O22" s="39"/>
      <c r="P22" s="42">
        <f>SUM(L22:O22)</f>
        <v>0</v>
      </c>
      <c r="Q22" s="43">
        <f>I22-P22</f>
        <v>0</v>
      </c>
      <c r="R22" s="41"/>
      <c r="S22" s="44"/>
      <c r="T22" s="39"/>
      <c r="U22" s="39"/>
      <c r="V22" s="39"/>
      <c r="W22" s="39"/>
      <c r="X22" s="42">
        <f>SUM(S22:W22)</f>
        <v>0</v>
      </c>
      <c r="Y22" s="43">
        <f>R22-X22</f>
        <v>0</v>
      </c>
      <c r="Z22" s="41"/>
      <c r="AA22" s="38"/>
      <c r="AB22" s="38"/>
      <c r="AC22" s="45">
        <f>Z22-(AA22+AB22)</f>
        <v>0</v>
      </c>
      <c r="AD22" s="41"/>
      <c r="AE22" s="41"/>
      <c r="AF22" s="41"/>
    </row>
    <row r="23" spans="1:32" s="46" customFormat="1" ht="12.75">
      <c r="A23" s="37"/>
      <c r="B23" s="37"/>
      <c r="C23" s="37"/>
      <c r="D23" s="37" t="e">
        <f>C23/H23/3.65</f>
        <v>#DIV/0!</v>
      </c>
      <c r="E23" s="38"/>
      <c r="F23" s="38"/>
      <c r="G23" s="38"/>
      <c r="H23" s="40">
        <f>SUM(E23:G23)</f>
        <v>0</v>
      </c>
      <c r="I23" s="41"/>
      <c r="J23" s="41"/>
      <c r="K23" s="41"/>
      <c r="L23" s="39"/>
      <c r="M23" s="39"/>
      <c r="N23" s="39"/>
      <c r="O23" s="39"/>
      <c r="P23" s="42">
        <f>SUM(L23:O23)</f>
        <v>0</v>
      </c>
      <c r="Q23" s="43">
        <f>I23-P23</f>
        <v>0</v>
      </c>
      <c r="R23" s="41"/>
      <c r="S23" s="44"/>
      <c r="T23" s="39"/>
      <c r="U23" s="39"/>
      <c r="V23" s="39"/>
      <c r="W23" s="39"/>
      <c r="X23" s="42">
        <f>SUM(S23:W23)</f>
        <v>0</v>
      </c>
      <c r="Y23" s="43">
        <f>R23-X23</f>
        <v>0</v>
      </c>
      <c r="Z23" s="41"/>
      <c r="AA23" s="38"/>
      <c r="AB23" s="38"/>
      <c r="AC23" s="45">
        <f>Z23-(AA23+AB23)</f>
        <v>0</v>
      </c>
      <c r="AD23" s="41"/>
      <c r="AE23" s="41"/>
      <c r="AF23" s="41"/>
    </row>
    <row r="24" spans="1:32" s="46" customFormat="1" ht="12.75">
      <c r="A24" s="37"/>
      <c r="B24" s="37"/>
      <c r="C24" s="37"/>
      <c r="D24" s="37" t="e">
        <f>C24/H24/3.65</f>
        <v>#DIV/0!</v>
      </c>
      <c r="E24" s="38"/>
      <c r="F24" s="38"/>
      <c r="G24" s="38"/>
      <c r="H24" s="40">
        <f>SUM(E24:G24)</f>
        <v>0</v>
      </c>
      <c r="I24" s="41"/>
      <c r="J24" s="41"/>
      <c r="K24" s="41"/>
      <c r="L24" s="39"/>
      <c r="M24" s="39"/>
      <c r="N24" s="39"/>
      <c r="O24" s="39"/>
      <c r="P24" s="42">
        <f>SUM(L24:O24)</f>
        <v>0</v>
      </c>
      <c r="Q24" s="43">
        <f>I24-P24</f>
        <v>0</v>
      </c>
      <c r="R24" s="41"/>
      <c r="S24" s="44"/>
      <c r="T24" s="39"/>
      <c r="U24" s="39"/>
      <c r="V24" s="39"/>
      <c r="W24" s="39"/>
      <c r="X24" s="42">
        <f>SUM(S24:W24)</f>
        <v>0</v>
      </c>
      <c r="Y24" s="43">
        <f>R24-X24</f>
        <v>0</v>
      </c>
      <c r="Z24" s="41"/>
      <c r="AA24" s="38"/>
      <c r="AB24" s="38"/>
      <c r="AC24" s="45">
        <f>Z24-(AA24+AB24)</f>
        <v>0</v>
      </c>
      <c r="AD24" s="41"/>
      <c r="AE24" s="41"/>
      <c r="AF24" s="41"/>
    </row>
    <row r="25" spans="1:32" ht="15.75" customHeight="1">
      <c r="A25" s="47"/>
      <c r="B25" s="40">
        <f>SUM(B9:B24)</f>
        <v>0</v>
      </c>
      <c r="C25" s="40">
        <f>SUM(C9:C24)</f>
        <v>0</v>
      </c>
      <c r="D25" s="40" t="e">
        <f>C25/H25/3.65</f>
        <v>#DIV/0!</v>
      </c>
      <c r="E25" s="40">
        <f>SUM(E9:E24)</f>
        <v>0</v>
      </c>
      <c r="F25" s="40">
        <f>SUM(F9:F24)</f>
        <v>0</v>
      </c>
      <c r="G25" s="40">
        <f>SUM(G9:G24)</f>
        <v>0</v>
      </c>
      <c r="H25" s="40">
        <f>SUM(E25:G25)</f>
        <v>0</v>
      </c>
      <c r="I25" s="40">
        <f>SUM(I9:I24)</f>
        <v>0</v>
      </c>
      <c r="J25" s="40">
        <f>SUM(J9:J24)</f>
        <v>0</v>
      </c>
      <c r="K25" s="40">
        <f>SUM(K9:K24)</f>
        <v>0</v>
      </c>
      <c r="L25" s="42">
        <f>SUM(L9:L24)</f>
        <v>0</v>
      </c>
      <c r="M25" s="42">
        <f>SUM(M9:M24)</f>
        <v>0</v>
      </c>
      <c r="N25" s="42">
        <f>SUM(N9:N24)</f>
        <v>0</v>
      </c>
      <c r="O25" s="42">
        <f>SUM(O9:O24)</f>
        <v>0</v>
      </c>
      <c r="P25" s="42">
        <f>SUM(L25:O25)</f>
        <v>0</v>
      </c>
      <c r="Q25" s="48">
        <f>I25-P25</f>
        <v>0</v>
      </c>
      <c r="R25" s="42">
        <f>SUM(R9:R24)</f>
        <v>0</v>
      </c>
      <c r="S25" s="42">
        <f>SUM(S9:S24)</f>
        <v>0</v>
      </c>
      <c r="T25" s="42">
        <f>SUM(T9:T24)</f>
        <v>0</v>
      </c>
      <c r="U25" s="40">
        <f>SUM(U9:U24)</f>
        <v>0</v>
      </c>
      <c r="V25" s="40">
        <f>SUM(V9:V24)</f>
        <v>0</v>
      </c>
      <c r="W25" s="40">
        <f>SUM(W9:W24)</f>
        <v>0</v>
      </c>
      <c r="X25" s="42">
        <f>SUM(S25:W25)</f>
        <v>0</v>
      </c>
      <c r="Y25" s="48">
        <f>R25-X25</f>
        <v>0</v>
      </c>
      <c r="Z25" s="40">
        <f>SUM(Z9:Z24)</f>
        <v>0</v>
      </c>
      <c r="AA25" s="40">
        <f>SUM(AA9:AA24)</f>
        <v>0</v>
      </c>
      <c r="AB25" s="40">
        <f>SUM(AB9:AB24)</f>
        <v>0</v>
      </c>
      <c r="AC25" s="49">
        <f>Z25-(AA25+AB25)</f>
        <v>0</v>
      </c>
      <c r="AD25" s="40">
        <f>SUM(AD9:AD24)</f>
        <v>0</v>
      </c>
      <c r="AE25" s="40">
        <f>SUM(AE9:AE24)</f>
        <v>0</v>
      </c>
      <c r="AF25" s="40">
        <f>SUM(AF9:AF24)</f>
        <v>0</v>
      </c>
    </row>
    <row r="26" spans="1:20" ht="12.75">
      <c r="A26" s="50"/>
      <c r="B26" s="50"/>
      <c r="C26" s="50"/>
      <c r="D26" s="50"/>
      <c r="E26" s="50"/>
      <c r="F26" s="50"/>
      <c r="G26" s="19"/>
      <c r="H26" s="19"/>
      <c r="L26" s="51"/>
      <c r="M26" s="51"/>
      <c r="N26" s="51"/>
      <c r="O26" s="52"/>
      <c r="R26" s="51"/>
      <c r="S26" s="51"/>
      <c r="T26" s="52"/>
    </row>
    <row r="27" spans="1:20" ht="12.75">
      <c r="A27" s="50"/>
      <c r="B27" s="50"/>
      <c r="C27" s="50"/>
      <c r="D27" s="50"/>
      <c r="E27" s="50"/>
      <c r="F27" s="50"/>
      <c r="G27" s="19"/>
      <c r="H27" s="19"/>
      <c r="L27" s="51"/>
      <c r="M27" s="51"/>
      <c r="N27" s="51"/>
      <c r="O27" s="52"/>
      <c r="R27" s="51"/>
      <c r="S27" s="51"/>
      <c r="T27" s="52"/>
    </row>
    <row r="28" spans="1:20" ht="12.75">
      <c r="A28" s="53"/>
      <c r="B28" s="53"/>
      <c r="C28" s="53"/>
      <c r="D28" s="53"/>
      <c r="E28" s="53"/>
      <c r="F28" s="53"/>
      <c r="G28" s="54"/>
      <c r="H28" s="54"/>
      <c r="L28" s="55"/>
      <c r="M28" s="55"/>
      <c r="N28" s="55"/>
      <c r="O28" s="56"/>
      <c r="R28" s="55"/>
      <c r="S28" s="55"/>
      <c r="T28" s="56"/>
    </row>
    <row r="29" spans="1:20" ht="12.75">
      <c r="A29" s="53"/>
      <c r="B29" s="53"/>
      <c r="C29" s="53"/>
      <c r="D29" s="53"/>
      <c r="E29" s="53"/>
      <c r="F29" s="53"/>
      <c r="G29" s="54"/>
      <c r="H29" s="54"/>
      <c r="L29" s="55"/>
      <c r="M29" s="55"/>
      <c r="N29" s="55"/>
      <c r="O29" s="56"/>
      <c r="R29" s="55"/>
      <c r="S29" s="55"/>
      <c r="T29" s="56"/>
    </row>
    <row r="30" spans="1:20" ht="12.75">
      <c r="A30" s="53"/>
      <c r="B30" s="53"/>
      <c r="C30" s="53"/>
      <c r="D30" s="53"/>
      <c r="E30" s="53"/>
      <c r="F30" s="53"/>
      <c r="G30" s="54"/>
      <c r="H30" s="54"/>
      <c r="L30" s="55"/>
      <c r="M30" s="55"/>
      <c r="N30" s="55"/>
      <c r="O30" s="56"/>
      <c r="R30" s="55"/>
      <c r="S30" s="55"/>
      <c r="T30" s="56"/>
    </row>
    <row r="31" spans="1:20" ht="12.75">
      <c r="A31" s="53"/>
      <c r="B31" s="53"/>
      <c r="C31" s="53"/>
      <c r="D31" s="53"/>
      <c r="E31" s="53"/>
      <c r="F31" s="53"/>
      <c r="G31" s="54"/>
      <c r="H31" s="54"/>
      <c r="L31" s="55"/>
      <c r="M31" s="55"/>
      <c r="N31" s="55"/>
      <c r="O31" s="56"/>
      <c r="R31" s="55"/>
      <c r="S31" s="55"/>
      <c r="T31" s="56"/>
    </row>
    <row r="32" spans="1:6" ht="12.75">
      <c r="A32" s="57"/>
      <c r="B32" s="57"/>
      <c r="C32" s="57"/>
      <c r="D32" s="57"/>
      <c r="E32" s="57"/>
      <c r="F32" s="57"/>
    </row>
    <row r="33" spans="1:6" ht="12.75">
      <c r="A33" s="57"/>
      <c r="B33" s="57"/>
      <c r="C33" s="57"/>
      <c r="D33" s="57"/>
      <c r="E33" s="57"/>
      <c r="F33" s="57"/>
    </row>
    <row r="34" spans="1:6" ht="12.75">
      <c r="A34" s="57"/>
      <c r="B34" s="57"/>
      <c r="C34" s="57"/>
      <c r="D34" s="57"/>
      <c r="E34" s="57"/>
      <c r="F34" s="57"/>
    </row>
    <row r="35" spans="1:6" ht="12.75">
      <c r="A35" s="57"/>
      <c r="B35" s="57"/>
      <c r="C35" s="57"/>
      <c r="D35" s="57"/>
      <c r="E35" s="57"/>
      <c r="F35" s="57"/>
    </row>
    <row r="36" spans="1:6" ht="12.75">
      <c r="A36" s="57"/>
      <c r="B36" s="57"/>
      <c r="C36" s="57"/>
      <c r="D36" s="57"/>
      <c r="E36" s="57"/>
      <c r="F36" s="57"/>
    </row>
  </sheetData>
  <sheetProtection selectLockedCells="1" selectUnlockedCells="1"/>
  <mergeCells count="23">
    <mergeCell ref="A6:A8"/>
    <mergeCell ref="B6:B8"/>
    <mergeCell ref="C6:C8"/>
    <mergeCell ref="D6:D8"/>
    <mergeCell ref="E6:H6"/>
    <mergeCell ref="I6:AC6"/>
    <mergeCell ref="AD6:AF7"/>
    <mergeCell ref="E7:E8"/>
    <mergeCell ref="F7:F8"/>
    <mergeCell ref="G7:G8"/>
    <mergeCell ref="H7:H8"/>
    <mergeCell ref="I7:I8"/>
    <mergeCell ref="J7:J8"/>
    <mergeCell ref="K7:K8"/>
    <mergeCell ref="L7:P7"/>
    <mergeCell ref="Q7:Q8"/>
    <mergeCell ref="R7:R8"/>
    <mergeCell ref="S7:X7"/>
    <mergeCell ref="Y7:Y8"/>
    <mergeCell ref="Z7:Z8"/>
    <mergeCell ref="AA7:AA8"/>
    <mergeCell ref="AB7:AB8"/>
    <mergeCell ref="AC7:AC8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9.421875" style="471" customWidth="1"/>
    <col min="2" max="2" width="28.421875" style="471" customWidth="1"/>
    <col min="3" max="5" width="7.7109375" style="471" customWidth="1"/>
    <col min="6" max="6" width="9.140625" style="471" customWidth="1"/>
    <col min="7" max="9" width="7.7109375" style="471" customWidth="1"/>
    <col min="10" max="10" width="9.421875" style="471" customWidth="1"/>
    <col min="11" max="16384" width="9.140625" style="471" customWidth="1"/>
  </cols>
  <sheetData>
    <row r="1" spans="1:7" ht="12.75">
      <c r="A1" s="61"/>
      <c r="B1" s="62" t="s">
        <v>52</v>
      </c>
      <c r="C1" s="63">
        <f>'Kadar.ode.'!C1</f>
        <v>0</v>
      </c>
      <c r="D1" s="64"/>
      <c r="E1" s="64"/>
      <c r="F1" s="64"/>
      <c r="G1" s="65"/>
    </row>
    <row r="2" spans="1:7" ht="12.75">
      <c r="A2" s="61"/>
      <c r="B2" s="62" t="s">
        <v>54</v>
      </c>
      <c r="C2" s="63">
        <f>'Kadar.ode.'!C2</f>
        <v>0</v>
      </c>
      <c r="D2" s="64"/>
      <c r="E2" s="64"/>
      <c r="F2" s="64"/>
      <c r="G2" s="65"/>
    </row>
    <row r="3" spans="1:7" ht="12.75">
      <c r="A3" s="61"/>
      <c r="B3" s="62"/>
      <c r="C3" s="63"/>
      <c r="D3" s="64"/>
      <c r="E3" s="64"/>
      <c r="F3" s="64"/>
      <c r="G3" s="65"/>
    </row>
    <row r="4" spans="1:7" ht="12.75">
      <c r="A4" s="61"/>
      <c r="B4" s="62" t="s">
        <v>1974</v>
      </c>
      <c r="C4" s="25" t="s">
        <v>45</v>
      </c>
      <c r="D4" s="67"/>
      <c r="E4" s="67"/>
      <c r="F4" s="67"/>
      <c r="G4" s="68"/>
    </row>
    <row r="5" s="470" customFormat="1" ht="12.75"/>
    <row r="6" spans="1:10" ht="11.25" customHeight="1">
      <c r="A6" s="194" t="s">
        <v>205</v>
      </c>
      <c r="B6" s="194" t="s">
        <v>1975</v>
      </c>
      <c r="C6" s="196" t="s">
        <v>173</v>
      </c>
      <c r="D6" s="196"/>
      <c r="E6" s="196"/>
      <c r="F6" s="196"/>
      <c r="G6" s="196" t="s">
        <v>174</v>
      </c>
      <c r="H6" s="196"/>
      <c r="I6" s="196"/>
      <c r="J6" s="196"/>
    </row>
    <row r="7" spans="1:10" ht="12.75">
      <c r="A7" s="194"/>
      <c r="B7" s="194"/>
      <c r="C7" s="439" t="s">
        <v>1873</v>
      </c>
      <c r="D7" s="430" t="s">
        <v>1874</v>
      </c>
      <c r="E7" s="430" t="s">
        <v>1976</v>
      </c>
      <c r="F7" s="430" t="s">
        <v>1977</v>
      </c>
      <c r="G7" s="439" t="s">
        <v>1873</v>
      </c>
      <c r="H7" s="430" t="s">
        <v>1874</v>
      </c>
      <c r="I7" s="430" t="s">
        <v>1976</v>
      </c>
      <c r="J7" s="472" t="s">
        <v>1978</v>
      </c>
    </row>
    <row r="8" spans="1:10" ht="12.75">
      <c r="A8" s="473" t="s">
        <v>1979</v>
      </c>
      <c r="B8" s="474"/>
      <c r="C8" s="453"/>
      <c r="D8" s="453"/>
      <c r="E8" s="453"/>
      <c r="F8" s="453"/>
      <c r="G8" s="453"/>
      <c r="H8" s="453"/>
      <c r="I8" s="453"/>
      <c r="J8" s="453"/>
    </row>
    <row r="9" spans="1:10" ht="12.75">
      <c r="A9" s="473"/>
      <c r="B9" s="474"/>
      <c r="C9" s="453"/>
      <c r="D9" s="453"/>
      <c r="E9" s="453"/>
      <c r="F9" s="453"/>
      <c r="G9" s="453"/>
      <c r="H9" s="453"/>
      <c r="I9" s="453"/>
      <c r="J9" s="453"/>
    </row>
    <row r="10" spans="1:10" ht="12.75">
      <c r="A10" s="473"/>
      <c r="B10" s="474"/>
      <c r="C10" s="453"/>
      <c r="D10" s="453"/>
      <c r="E10" s="453"/>
      <c r="F10" s="453"/>
      <c r="G10" s="453"/>
      <c r="H10" s="453"/>
      <c r="I10" s="453"/>
      <c r="J10" s="453"/>
    </row>
    <row r="11" spans="1:10" ht="12.75">
      <c r="A11" s="473" t="s">
        <v>1980</v>
      </c>
      <c r="B11" s="474"/>
      <c r="C11" s="453"/>
      <c r="D11" s="453"/>
      <c r="E11" s="453"/>
      <c r="F11" s="453"/>
      <c r="G11" s="453"/>
      <c r="H11" s="453"/>
      <c r="I11" s="453"/>
      <c r="J11" s="453"/>
    </row>
    <row r="12" spans="1:10" ht="12.75">
      <c r="A12" s="473"/>
      <c r="B12" s="474"/>
      <c r="C12" s="453"/>
      <c r="D12" s="453"/>
      <c r="E12" s="453"/>
      <c r="F12" s="453"/>
      <c r="G12" s="453"/>
      <c r="H12" s="453"/>
      <c r="I12" s="453"/>
      <c r="J12" s="453"/>
    </row>
    <row r="13" spans="1:10" ht="12.75">
      <c r="A13" s="473"/>
      <c r="B13" s="474"/>
      <c r="C13" s="453"/>
      <c r="D13" s="453"/>
      <c r="E13" s="453"/>
      <c r="F13" s="453"/>
      <c r="G13" s="453"/>
      <c r="H13" s="453"/>
      <c r="I13" s="453"/>
      <c r="J13" s="453"/>
    </row>
    <row r="14" spans="1:10" ht="12.75">
      <c r="A14" s="475" t="s">
        <v>1981</v>
      </c>
      <c r="B14" s="476"/>
      <c r="C14" s="453"/>
      <c r="D14" s="453"/>
      <c r="E14" s="453"/>
      <c r="F14" s="453"/>
      <c r="G14" s="453"/>
      <c r="H14" s="453"/>
      <c r="I14" s="453"/>
      <c r="J14" s="453"/>
    </row>
    <row r="15" spans="1:10" ht="12.75">
      <c r="A15" s="473"/>
      <c r="B15" s="474"/>
      <c r="C15" s="453"/>
      <c r="D15" s="453"/>
      <c r="E15" s="453"/>
      <c r="F15" s="453"/>
      <c r="G15" s="453"/>
      <c r="H15" s="453"/>
      <c r="I15" s="453"/>
      <c r="J15" s="453"/>
    </row>
    <row r="16" spans="1:10" ht="12.75">
      <c r="A16" s="473"/>
      <c r="B16" s="474"/>
      <c r="C16" s="453"/>
      <c r="D16" s="453"/>
      <c r="E16" s="453"/>
      <c r="F16" s="453"/>
      <c r="G16" s="453"/>
      <c r="H16" s="453"/>
      <c r="I16" s="453"/>
      <c r="J16" s="453"/>
    </row>
    <row r="17" spans="1:10" ht="12.75">
      <c r="A17" s="473" t="s">
        <v>1982</v>
      </c>
      <c r="B17" s="474"/>
      <c r="C17" s="453"/>
      <c r="D17" s="453"/>
      <c r="E17" s="453"/>
      <c r="F17" s="453"/>
      <c r="G17" s="453"/>
      <c r="H17" s="453"/>
      <c r="I17" s="453"/>
      <c r="J17" s="453"/>
    </row>
    <row r="18" spans="1:10" ht="12.75">
      <c r="A18" s="473"/>
      <c r="B18" s="474"/>
      <c r="C18" s="453"/>
      <c r="D18" s="453"/>
      <c r="E18" s="453"/>
      <c r="F18" s="453"/>
      <c r="G18" s="453"/>
      <c r="H18" s="453"/>
      <c r="I18" s="453"/>
      <c r="J18" s="453"/>
    </row>
    <row r="19" spans="1:10" ht="12.75">
      <c r="A19" s="473"/>
      <c r="B19" s="474"/>
      <c r="C19" s="453"/>
      <c r="D19" s="453"/>
      <c r="E19" s="453"/>
      <c r="F19" s="453"/>
      <c r="G19" s="453"/>
      <c r="H19" s="453"/>
      <c r="I19" s="453"/>
      <c r="J19" s="453"/>
    </row>
    <row r="20" spans="1:10" ht="12.75">
      <c r="A20" s="473" t="s">
        <v>1983</v>
      </c>
      <c r="B20" s="474"/>
      <c r="C20" s="453"/>
      <c r="D20" s="453"/>
      <c r="E20" s="453"/>
      <c r="F20" s="453"/>
      <c r="G20" s="453"/>
      <c r="H20" s="453"/>
      <c r="I20" s="453"/>
      <c r="J20" s="453"/>
    </row>
    <row r="21" spans="1:10" ht="12.75">
      <c r="A21" s="473"/>
      <c r="B21" s="474"/>
      <c r="C21" s="453"/>
      <c r="D21" s="453"/>
      <c r="E21" s="453"/>
      <c r="F21" s="453"/>
      <c r="G21" s="453"/>
      <c r="H21" s="453"/>
      <c r="I21" s="453"/>
      <c r="J21" s="453"/>
    </row>
    <row r="22" spans="1:10" ht="12.75">
      <c r="A22" s="473"/>
      <c r="B22" s="474"/>
      <c r="C22" s="453"/>
      <c r="D22" s="453"/>
      <c r="E22" s="453"/>
      <c r="F22" s="453"/>
      <c r="G22" s="453"/>
      <c r="H22" s="453"/>
      <c r="I22" s="453"/>
      <c r="J22" s="453"/>
    </row>
    <row r="23" spans="1:10" ht="12.75">
      <c r="A23" s="473" t="s">
        <v>1984</v>
      </c>
      <c r="B23" s="474"/>
      <c r="C23" s="453"/>
      <c r="D23" s="453"/>
      <c r="E23" s="453"/>
      <c r="F23" s="453"/>
      <c r="G23" s="453"/>
      <c r="H23" s="453"/>
      <c r="I23" s="453"/>
      <c r="J23" s="453"/>
    </row>
    <row r="24" spans="1:10" ht="12.75">
      <c r="A24" s="473"/>
      <c r="B24" s="474"/>
      <c r="C24" s="453"/>
      <c r="D24" s="453"/>
      <c r="E24" s="453"/>
      <c r="F24" s="453"/>
      <c r="G24" s="453"/>
      <c r="H24" s="453"/>
      <c r="I24" s="453"/>
      <c r="J24" s="453"/>
    </row>
    <row r="25" spans="1:10" ht="12.75">
      <c r="A25" s="473"/>
      <c r="B25" s="474"/>
      <c r="C25" s="453"/>
      <c r="D25" s="453"/>
      <c r="E25" s="453"/>
      <c r="F25" s="453"/>
      <c r="G25" s="453"/>
      <c r="H25" s="453"/>
      <c r="I25" s="453"/>
      <c r="J25" s="453"/>
    </row>
    <row r="26" spans="1:10" ht="12.75">
      <c r="A26" s="473" t="s">
        <v>1985</v>
      </c>
      <c r="B26" s="474"/>
      <c r="C26" s="453"/>
      <c r="D26" s="453"/>
      <c r="E26" s="453"/>
      <c r="F26" s="453"/>
      <c r="G26" s="453"/>
      <c r="H26" s="453"/>
      <c r="I26" s="453"/>
      <c r="J26" s="453"/>
    </row>
    <row r="27" spans="1:10" ht="12.75">
      <c r="A27" s="473"/>
      <c r="B27" s="474"/>
      <c r="C27" s="453"/>
      <c r="D27" s="453"/>
      <c r="E27" s="453"/>
      <c r="F27" s="453"/>
      <c r="G27" s="453"/>
      <c r="H27" s="453"/>
      <c r="I27" s="453"/>
      <c r="J27" s="453"/>
    </row>
    <row r="28" spans="1:10" ht="12.75">
      <c r="A28" s="473"/>
      <c r="B28" s="474"/>
      <c r="C28" s="453"/>
      <c r="D28" s="453"/>
      <c r="E28" s="453"/>
      <c r="F28" s="453"/>
      <c r="G28" s="453"/>
      <c r="H28" s="453"/>
      <c r="I28" s="453"/>
      <c r="J28" s="453"/>
    </row>
    <row r="29" spans="1:10" ht="12" customHeight="1">
      <c r="A29" s="444" t="s">
        <v>1986</v>
      </c>
      <c r="B29" s="473"/>
      <c r="C29" s="453"/>
      <c r="D29" s="453"/>
      <c r="E29" s="453"/>
      <c r="F29" s="453"/>
      <c r="G29" s="453"/>
      <c r="H29" s="453"/>
      <c r="I29" s="453"/>
      <c r="J29" s="453"/>
    </row>
    <row r="30" spans="1:10" ht="12" customHeight="1">
      <c r="A30" s="473"/>
      <c r="B30" s="473"/>
      <c r="C30" s="453"/>
      <c r="D30" s="453"/>
      <c r="E30" s="453"/>
      <c r="F30" s="453"/>
      <c r="G30" s="453"/>
      <c r="H30" s="453"/>
      <c r="I30" s="453"/>
      <c r="J30" s="453"/>
    </row>
    <row r="31" spans="1:10" ht="12" customHeight="1">
      <c r="A31" s="473"/>
      <c r="B31" s="473"/>
      <c r="C31" s="453"/>
      <c r="D31" s="453"/>
      <c r="E31" s="453"/>
      <c r="F31" s="453"/>
      <c r="G31" s="453"/>
      <c r="H31" s="453"/>
      <c r="I31" s="453"/>
      <c r="J31" s="453"/>
    </row>
    <row r="32" spans="1:10" ht="12" customHeight="1">
      <c r="A32" s="444" t="s">
        <v>1987</v>
      </c>
      <c r="B32" s="473"/>
      <c r="C32" s="477"/>
      <c r="D32" s="477"/>
      <c r="E32" s="477"/>
      <c r="F32" s="477"/>
      <c r="G32" s="477"/>
      <c r="H32" s="477"/>
      <c r="I32" s="477"/>
      <c r="J32" s="478"/>
    </row>
    <row r="33" spans="1:10" ht="12" customHeight="1">
      <c r="A33" s="473"/>
      <c r="B33" s="473"/>
      <c r="C33" s="453"/>
      <c r="D33" s="453"/>
      <c r="E33" s="453"/>
      <c r="F33" s="453"/>
      <c r="G33" s="453"/>
      <c r="H33" s="453"/>
      <c r="I33" s="453"/>
      <c r="J33" s="453"/>
    </row>
    <row r="34" spans="1:10" s="470" customFormat="1" ht="12" customHeight="1">
      <c r="A34" s="473"/>
      <c r="B34" s="473"/>
      <c r="C34" s="453"/>
      <c r="D34" s="453"/>
      <c r="E34" s="453"/>
      <c r="F34" s="453"/>
      <c r="G34" s="453"/>
      <c r="H34" s="453"/>
      <c r="I34" s="453"/>
      <c r="J34" s="453"/>
    </row>
    <row r="35" spans="1:10" ht="12" customHeight="1">
      <c r="A35" s="444" t="s">
        <v>1988</v>
      </c>
      <c r="B35" s="473"/>
      <c r="C35" s="453"/>
      <c r="D35" s="453"/>
      <c r="E35" s="453"/>
      <c r="F35" s="453"/>
      <c r="G35" s="453"/>
      <c r="H35" s="453"/>
      <c r="I35" s="453"/>
      <c r="J35" s="453"/>
    </row>
    <row r="36" spans="1:10" ht="12" customHeight="1">
      <c r="A36" s="473"/>
      <c r="B36" s="473"/>
      <c r="C36" s="453"/>
      <c r="D36" s="453"/>
      <c r="E36" s="453"/>
      <c r="F36" s="453"/>
      <c r="G36" s="453"/>
      <c r="H36" s="453"/>
      <c r="I36" s="453"/>
      <c r="J36" s="453"/>
    </row>
    <row r="37" spans="1:10" ht="12.75">
      <c r="A37" s="473"/>
      <c r="B37" s="474"/>
      <c r="C37" s="453"/>
      <c r="D37" s="453"/>
      <c r="E37" s="453"/>
      <c r="F37" s="453"/>
      <c r="G37" s="453"/>
      <c r="H37" s="453"/>
      <c r="I37" s="453"/>
      <c r="J37" s="453"/>
    </row>
    <row r="38" spans="1:10" ht="12" customHeight="1">
      <c r="A38" s="479" t="s">
        <v>1989</v>
      </c>
      <c r="B38" s="475"/>
      <c r="C38" s="453"/>
      <c r="D38" s="453"/>
      <c r="E38" s="453"/>
      <c r="F38" s="453"/>
      <c r="G38" s="453"/>
      <c r="H38" s="453"/>
      <c r="I38" s="453"/>
      <c r="J38" s="453"/>
    </row>
    <row r="39" spans="1:10" ht="12" customHeight="1">
      <c r="A39" s="473"/>
      <c r="B39" s="473"/>
      <c r="C39" s="453"/>
      <c r="D39" s="453"/>
      <c r="E39" s="453"/>
      <c r="F39" s="453"/>
      <c r="G39" s="453"/>
      <c r="H39" s="453"/>
      <c r="I39" s="453"/>
      <c r="J39" s="453"/>
    </row>
    <row r="40" spans="1:10" ht="12.75">
      <c r="A40" s="473"/>
      <c r="B40" s="474"/>
      <c r="C40" s="453"/>
      <c r="D40" s="453"/>
      <c r="E40" s="453"/>
      <c r="F40" s="453"/>
      <c r="G40" s="453"/>
      <c r="H40" s="453"/>
      <c r="I40" s="453"/>
      <c r="J40" s="453"/>
    </row>
    <row r="41" spans="1:10" ht="12" customHeight="1">
      <c r="A41" s="444" t="s">
        <v>1990</v>
      </c>
      <c r="B41" s="473"/>
      <c r="C41" s="453"/>
      <c r="D41" s="453"/>
      <c r="E41" s="453"/>
      <c r="F41" s="453"/>
      <c r="G41" s="453"/>
      <c r="H41" s="453"/>
      <c r="I41" s="453"/>
      <c r="J41" s="453"/>
    </row>
    <row r="42" spans="1:10" ht="12.75">
      <c r="A42" s="473"/>
      <c r="B42" s="473"/>
      <c r="C42" s="453"/>
      <c r="D42" s="453"/>
      <c r="E42" s="453"/>
      <c r="F42" s="453"/>
      <c r="G42" s="453"/>
      <c r="H42" s="453"/>
      <c r="I42" s="453"/>
      <c r="J42" s="453"/>
    </row>
    <row r="43" spans="1:10" ht="12.75">
      <c r="A43" s="473"/>
      <c r="B43" s="473"/>
      <c r="C43" s="453"/>
      <c r="D43" s="453"/>
      <c r="E43" s="453"/>
      <c r="F43" s="453"/>
      <c r="G43" s="453"/>
      <c r="H43" s="453"/>
      <c r="I43" s="453"/>
      <c r="J43" s="453"/>
    </row>
    <row r="44" spans="1:10" ht="12.75">
      <c r="A44" s="196" t="s">
        <v>137</v>
      </c>
      <c r="B44" s="196"/>
      <c r="C44" s="196"/>
      <c r="D44" s="196"/>
      <c r="E44" s="196"/>
      <c r="F44" s="196"/>
      <c r="G44" s="477"/>
      <c r="H44" s="477"/>
      <c r="I44" s="477"/>
      <c r="J44" s="477"/>
    </row>
  </sheetData>
  <sheetProtection selectLockedCells="1" selectUnlockedCells="1"/>
  <mergeCells count="4">
    <mergeCell ref="A6:A7"/>
    <mergeCell ref="B6:B7"/>
    <mergeCell ref="C6:F6"/>
    <mergeCell ref="G6:J6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portrait" paperSize="9" scale="97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C2" sqref="C2"/>
    </sheetView>
  </sheetViews>
  <sheetFormatPr defaultColWidth="9.140625" defaultRowHeight="12.75"/>
  <cols>
    <col min="1" max="1" width="5.421875" style="471" customWidth="1"/>
    <col min="2" max="2" width="40.00390625" style="471" customWidth="1"/>
    <col min="3" max="3" width="12.7109375" style="471" customWidth="1"/>
    <col min="4" max="4" width="12.57421875" style="471" customWidth="1"/>
    <col min="5" max="16384" width="9.140625" style="471" customWidth="1"/>
  </cols>
  <sheetData>
    <row r="1" spans="1:7" s="470" customFormat="1" ht="12.75">
      <c r="A1" s="61"/>
      <c r="B1" s="62" t="s">
        <v>52</v>
      </c>
      <c r="C1" s="63" t="s">
        <v>163</v>
      </c>
      <c r="D1" s="64"/>
      <c r="E1" s="64"/>
      <c r="F1" s="64"/>
      <c r="G1" s="65"/>
    </row>
    <row r="2" spans="1:7" s="470" customFormat="1" ht="12.75">
      <c r="A2" s="61"/>
      <c r="B2" s="62" t="s">
        <v>54</v>
      </c>
      <c r="C2" s="63"/>
      <c r="D2" s="64"/>
      <c r="E2" s="64"/>
      <c r="F2" s="64"/>
      <c r="G2" s="65"/>
    </row>
    <row r="3" spans="1:7" s="470" customFormat="1" ht="12.75">
      <c r="A3" s="61"/>
      <c r="B3" s="62"/>
      <c r="C3" s="63"/>
      <c r="D3" s="64"/>
      <c r="E3" s="64"/>
      <c r="F3" s="64"/>
      <c r="G3" s="65"/>
    </row>
    <row r="4" spans="1:7" ht="12.75">
      <c r="A4" s="61"/>
      <c r="B4" s="62" t="s">
        <v>1991</v>
      </c>
      <c r="C4" s="25" t="s">
        <v>47</v>
      </c>
      <c r="D4" s="67"/>
      <c r="E4" s="67"/>
      <c r="F4" s="67"/>
      <c r="G4" s="68"/>
    </row>
    <row r="5" spans="1:4" ht="12.75">
      <c r="A5" s="28"/>
      <c r="B5" s="480"/>
      <c r="C5" s="233"/>
      <c r="D5" s="481"/>
    </row>
    <row r="6" spans="1:4" ht="12.75" customHeight="1">
      <c r="A6" s="430" t="s">
        <v>217</v>
      </c>
      <c r="B6" s="271" t="s">
        <v>1992</v>
      </c>
      <c r="C6" s="271" t="s">
        <v>1941</v>
      </c>
      <c r="D6" s="271"/>
    </row>
    <row r="7" spans="1:4" ht="12.75">
      <c r="A7" s="430"/>
      <c r="B7" s="271"/>
      <c r="C7" s="195" t="s">
        <v>173</v>
      </c>
      <c r="D7" s="195" t="s">
        <v>174</v>
      </c>
    </row>
    <row r="8" spans="1:4" ht="12.75">
      <c r="A8" s="482" t="s">
        <v>1993</v>
      </c>
      <c r="B8" s="483" t="s">
        <v>1994</v>
      </c>
      <c r="C8" s="482"/>
      <c r="D8" s="482"/>
    </row>
    <row r="9" spans="1:4" ht="12.75">
      <c r="A9" s="484" t="s">
        <v>1995</v>
      </c>
      <c r="B9" s="483" t="s">
        <v>1996</v>
      </c>
      <c r="C9" s="482"/>
      <c r="D9" s="482"/>
    </row>
    <row r="10" spans="1:4" ht="12.75">
      <c r="A10" s="482" t="s">
        <v>1997</v>
      </c>
      <c r="B10" s="483" t="s">
        <v>1998</v>
      </c>
      <c r="C10" s="482"/>
      <c r="D10" s="482"/>
    </row>
    <row r="11" spans="1:4" ht="12.75">
      <c r="A11" s="482" t="s">
        <v>1999</v>
      </c>
      <c r="B11" s="485" t="s">
        <v>2000</v>
      </c>
      <c r="C11" s="482"/>
      <c r="D11" s="482"/>
    </row>
    <row r="12" spans="1:4" s="470" customFormat="1" ht="12.75">
      <c r="A12" s="482" t="s">
        <v>2001</v>
      </c>
      <c r="B12" s="483" t="s">
        <v>2002</v>
      </c>
      <c r="C12" s="482"/>
      <c r="D12" s="482"/>
    </row>
    <row r="13" spans="1:4" s="470" customFormat="1" ht="12.75">
      <c r="A13" s="486" t="s">
        <v>2003</v>
      </c>
      <c r="B13" s="483" t="s">
        <v>2004</v>
      </c>
      <c r="C13" s="487">
        <v>1540246</v>
      </c>
      <c r="D13" s="484">
        <v>1405000</v>
      </c>
    </row>
    <row r="14" spans="1:4" s="470" customFormat="1" ht="12.75">
      <c r="A14" s="482" t="s">
        <v>2005</v>
      </c>
      <c r="B14" s="483" t="s">
        <v>2006</v>
      </c>
      <c r="C14" s="482"/>
      <c r="D14" s="482"/>
    </row>
    <row r="15" spans="1:4" ht="12.75">
      <c r="A15" s="482" t="s">
        <v>22</v>
      </c>
      <c r="B15" s="483" t="s">
        <v>2007</v>
      </c>
      <c r="C15" s="488">
        <v>1540246</v>
      </c>
      <c r="D15" s="489">
        <v>1405000</v>
      </c>
    </row>
    <row r="17" spans="3:5" ht="12.75">
      <c r="C17" s="190" t="s">
        <v>179</v>
      </c>
      <c r="D17" s="190"/>
      <c r="E17" s="191"/>
    </row>
    <row r="18" spans="3:5" ht="12.75">
      <c r="C18" s="190" t="s">
        <v>180</v>
      </c>
      <c r="D18" s="190"/>
      <c r="E18" s="1"/>
    </row>
  </sheetData>
  <sheetProtection selectLockedCells="1" selectUnlockedCells="1"/>
  <mergeCells count="3">
    <mergeCell ref="A6:A7"/>
    <mergeCell ref="B6:B7"/>
    <mergeCell ref="C6:D6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100" workbookViewId="0" topLeftCell="A1">
      <selection activeCell="I7" sqref="I7"/>
    </sheetView>
  </sheetViews>
  <sheetFormatPr defaultColWidth="9.140625" defaultRowHeight="12.75"/>
  <cols>
    <col min="1" max="1" width="8.8515625" style="490" customWidth="1"/>
    <col min="2" max="2" width="53.00390625" style="490" customWidth="1"/>
    <col min="3" max="3" width="9.421875" style="491" customWidth="1"/>
    <col min="4" max="4" width="11.57421875" style="491" customWidth="1"/>
    <col min="5" max="6" width="11.7109375" style="491" customWidth="1"/>
    <col min="7" max="7" width="9.421875" style="491" customWidth="1"/>
    <col min="8" max="8" width="9.421875" style="492" customWidth="1"/>
    <col min="9" max="9" width="12.421875" style="492" customWidth="1"/>
    <col min="10" max="16384" width="9.140625" style="492" customWidth="1"/>
  </cols>
  <sheetData>
    <row r="1" spans="1:7" ht="12.75">
      <c r="A1" s="61"/>
      <c r="B1" s="62" t="s">
        <v>52</v>
      </c>
      <c r="C1" s="63">
        <f>'Kadar.ode.'!C1</f>
        <v>0</v>
      </c>
      <c r="D1" s="64"/>
      <c r="E1" s="64"/>
      <c r="F1" s="65"/>
      <c r="G1" s="493"/>
    </row>
    <row r="2" spans="1:7" ht="12.75">
      <c r="A2" s="61"/>
      <c r="B2" s="62" t="s">
        <v>54</v>
      </c>
      <c r="C2" s="63">
        <f>'Kadar.ode.'!C2</f>
        <v>0</v>
      </c>
      <c r="D2" s="64"/>
      <c r="E2" s="64"/>
      <c r="F2" s="65"/>
      <c r="G2" s="493"/>
    </row>
    <row r="3" spans="1:7" ht="12.75">
      <c r="A3" s="61"/>
      <c r="B3" s="62"/>
      <c r="C3" s="63"/>
      <c r="D3" s="64"/>
      <c r="E3" s="64"/>
      <c r="F3" s="65"/>
      <c r="G3" s="493"/>
    </row>
    <row r="4" spans="1:7" ht="12.75">
      <c r="A4" s="61"/>
      <c r="B4" s="62" t="s">
        <v>2008</v>
      </c>
      <c r="C4" s="25" t="s">
        <v>49</v>
      </c>
      <c r="D4" s="67"/>
      <c r="E4" s="67"/>
      <c r="F4" s="68"/>
      <c r="G4" s="494"/>
    </row>
    <row r="5" spans="1:7" ht="12.75">
      <c r="A5" s="493"/>
      <c r="B5" s="495"/>
      <c r="C5" s="495"/>
      <c r="D5" s="495"/>
      <c r="F5" s="495"/>
      <c r="G5" s="495"/>
    </row>
    <row r="6" spans="1:9" s="448" customFormat="1" ht="93.75" customHeight="1">
      <c r="A6" s="194" t="s">
        <v>1655</v>
      </c>
      <c r="B6" s="194" t="s">
        <v>2009</v>
      </c>
      <c r="C6" s="195" t="s">
        <v>2010</v>
      </c>
      <c r="D6" s="195" t="s">
        <v>2011</v>
      </c>
      <c r="E6" s="195" t="s">
        <v>2012</v>
      </c>
      <c r="F6" s="195" t="s">
        <v>2013</v>
      </c>
      <c r="G6" s="195" t="s">
        <v>2014</v>
      </c>
      <c r="H6" s="195" t="s">
        <v>2015</v>
      </c>
      <c r="I6" s="195" t="s">
        <v>2016</v>
      </c>
    </row>
    <row r="7" spans="1:9" ht="12.75">
      <c r="A7" s="197" t="s">
        <v>2017</v>
      </c>
      <c r="B7" s="197"/>
      <c r="C7" s="496"/>
      <c r="D7" s="496"/>
      <c r="E7" s="496"/>
      <c r="F7" s="497"/>
      <c r="G7" s="497"/>
      <c r="H7" s="498"/>
      <c r="I7" s="499"/>
    </row>
    <row r="8" spans="1:9" ht="12.75">
      <c r="A8" s="497"/>
      <c r="B8" s="194"/>
      <c r="C8" s="496"/>
      <c r="D8" s="496"/>
      <c r="E8" s="496"/>
      <c r="F8" s="497"/>
      <c r="G8" s="497"/>
      <c r="H8" s="498"/>
      <c r="I8" s="499"/>
    </row>
    <row r="9" spans="1:9" ht="12.75">
      <c r="A9" s="197" t="s">
        <v>2018</v>
      </c>
      <c r="B9" s="197"/>
      <c r="C9" s="496"/>
      <c r="D9" s="496"/>
      <c r="E9" s="496"/>
      <c r="F9" s="497"/>
      <c r="G9" s="497"/>
      <c r="H9" s="498"/>
      <c r="I9" s="499"/>
    </row>
    <row r="10" spans="1:9" ht="12.75">
      <c r="A10" s="497"/>
      <c r="B10" s="194"/>
      <c r="C10" s="496"/>
      <c r="D10" s="496"/>
      <c r="E10" s="496"/>
      <c r="F10" s="497"/>
      <c r="G10" s="497"/>
      <c r="H10" s="498"/>
      <c r="I10" s="499"/>
    </row>
    <row r="11" spans="1:9" ht="12.75">
      <c r="A11" s="197" t="s">
        <v>2019</v>
      </c>
      <c r="B11" s="197"/>
      <c r="C11" s="496"/>
      <c r="D11" s="496"/>
      <c r="E11" s="496"/>
      <c r="F11" s="497"/>
      <c r="G11" s="497"/>
      <c r="H11" s="498"/>
      <c r="I11" s="499"/>
    </row>
    <row r="12" spans="1:9" ht="12.75">
      <c r="A12" s="497"/>
      <c r="B12" s="194"/>
      <c r="C12" s="496"/>
      <c r="D12" s="496"/>
      <c r="E12" s="496"/>
      <c r="F12" s="497"/>
      <c r="G12" s="497"/>
      <c r="H12" s="498"/>
      <c r="I12" s="499"/>
    </row>
    <row r="13" spans="1:9" ht="12.75">
      <c r="A13" s="497"/>
      <c r="B13" s="194"/>
      <c r="C13" s="496"/>
      <c r="D13" s="496"/>
      <c r="E13" s="496"/>
      <c r="F13" s="497"/>
      <c r="G13" s="497"/>
      <c r="H13" s="498"/>
      <c r="I13" s="499"/>
    </row>
    <row r="14" spans="1:9" ht="12.75">
      <c r="A14" s="197" t="s">
        <v>2020</v>
      </c>
      <c r="B14" s="197"/>
      <c r="C14" s="496"/>
      <c r="D14" s="496"/>
      <c r="E14" s="496"/>
      <c r="F14" s="497"/>
      <c r="G14" s="497"/>
      <c r="H14" s="498"/>
      <c r="I14" s="499"/>
    </row>
    <row r="15" spans="1:9" ht="12.75">
      <c r="A15" s="500" t="s">
        <v>2021</v>
      </c>
      <c r="B15" s="194"/>
      <c r="C15" s="496"/>
      <c r="D15" s="496"/>
      <c r="E15" s="496"/>
      <c r="F15" s="497"/>
      <c r="G15" s="497"/>
      <c r="H15" s="498"/>
      <c r="I15" s="499"/>
    </row>
    <row r="16" spans="1:9" ht="12.75">
      <c r="A16" s="500"/>
      <c r="B16" s="194"/>
      <c r="C16" s="496"/>
      <c r="D16" s="496"/>
      <c r="E16" s="496"/>
      <c r="F16" s="497"/>
      <c r="G16" s="497"/>
      <c r="H16" s="498"/>
      <c r="I16" s="499"/>
    </row>
    <row r="17" spans="1:9" ht="12.75">
      <c r="A17" s="500"/>
      <c r="B17" s="194"/>
      <c r="C17" s="496"/>
      <c r="D17" s="496"/>
      <c r="E17" s="496"/>
      <c r="F17" s="497"/>
      <c r="G17" s="497"/>
      <c r="H17" s="498"/>
      <c r="I17" s="499"/>
    </row>
    <row r="18" spans="1:9" ht="12.75">
      <c r="A18" s="500" t="s">
        <v>2022</v>
      </c>
      <c r="B18" s="194"/>
      <c r="C18" s="496"/>
      <c r="D18" s="496"/>
      <c r="E18" s="496"/>
      <c r="F18" s="497"/>
      <c r="G18" s="497"/>
      <c r="H18" s="498"/>
      <c r="I18" s="499"/>
    </row>
    <row r="19" spans="1:9" ht="12.75">
      <c r="A19" s="500"/>
      <c r="B19" s="194"/>
      <c r="C19" s="496"/>
      <c r="D19" s="496"/>
      <c r="E19" s="496"/>
      <c r="F19" s="497"/>
      <c r="G19" s="497"/>
      <c r="H19" s="498"/>
      <c r="I19" s="499"/>
    </row>
    <row r="20" spans="1:9" ht="12.75">
      <c r="A20" s="500"/>
      <c r="B20" s="194"/>
      <c r="C20" s="496"/>
      <c r="D20" s="496"/>
      <c r="E20" s="496"/>
      <c r="F20" s="497"/>
      <c r="G20" s="497"/>
      <c r="H20" s="498"/>
      <c r="I20" s="499"/>
    </row>
    <row r="21" spans="1:9" ht="12.75">
      <c r="A21" s="197" t="s">
        <v>2023</v>
      </c>
      <c r="B21" s="197"/>
      <c r="C21" s="496"/>
      <c r="D21" s="496"/>
      <c r="E21" s="496"/>
      <c r="F21" s="497"/>
      <c r="G21" s="497"/>
      <c r="H21" s="498"/>
      <c r="I21" s="499"/>
    </row>
    <row r="22" spans="1:9" ht="12.75">
      <c r="A22" s="497"/>
      <c r="B22" s="194"/>
      <c r="C22" s="496"/>
      <c r="D22" s="496"/>
      <c r="E22" s="496"/>
      <c r="F22" s="497"/>
      <c r="G22" s="497"/>
      <c r="H22" s="498"/>
      <c r="I22" s="499"/>
    </row>
    <row r="23" spans="1:9" ht="12.75">
      <c r="A23" s="497"/>
      <c r="B23" s="194"/>
      <c r="C23" s="496"/>
      <c r="D23" s="496"/>
      <c r="E23" s="496"/>
      <c r="F23" s="497"/>
      <c r="G23" s="497"/>
      <c r="H23" s="498"/>
      <c r="I23" s="499"/>
    </row>
    <row r="24" spans="1:9" ht="12.75">
      <c r="A24" s="197" t="s">
        <v>2024</v>
      </c>
      <c r="B24" s="197"/>
      <c r="C24" s="496"/>
      <c r="D24" s="496"/>
      <c r="E24" s="496"/>
      <c r="F24" s="497"/>
      <c r="G24" s="497"/>
      <c r="H24" s="498"/>
      <c r="I24" s="499"/>
    </row>
    <row r="25" spans="1:9" ht="12.75">
      <c r="A25" s="497"/>
      <c r="B25" s="194"/>
      <c r="C25" s="496"/>
      <c r="D25" s="496"/>
      <c r="E25" s="496"/>
      <c r="F25" s="497"/>
      <c r="G25" s="497"/>
      <c r="H25" s="498"/>
      <c r="I25" s="499"/>
    </row>
    <row r="26" spans="1:9" ht="12.75">
      <c r="A26" s="497"/>
      <c r="B26" s="194"/>
      <c r="C26" s="496"/>
      <c r="D26" s="496"/>
      <c r="E26" s="496"/>
      <c r="F26" s="497"/>
      <c r="G26" s="497"/>
      <c r="H26" s="498"/>
      <c r="I26" s="499"/>
    </row>
    <row r="27" spans="1:9" ht="12.75">
      <c r="A27" s="197" t="s">
        <v>2025</v>
      </c>
      <c r="B27" s="197"/>
      <c r="C27" s="496"/>
      <c r="D27" s="496"/>
      <c r="E27" s="496"/>
      <c r="F27" s="497"/>
      <c r="G27" s="497"/>
      <c r="H27" s="498"/>
      <c r="I27" s="499"/>
    </row>
    <row r="28" spans="1:9" ht="12.75">
      <c r="A28" s="497"/>
      <c r="B28" s="194"/>
      <c r="C28" s="496"/>
      <c r="D28" s="496"/>
      <c r="E28" s="496"/>
      <c r="F28" s="497"/>
      <c r="G28" s="497"/>
      <c r="H28" s="498"/>
      <c r="I28" s="499"/>
    </row>
    <row r="29" spans="1:9" ht="12.75">
      <c r="A29" s="497"/>
      <c r="B29" s="194"/>
      <c r="C29" s="496"/>
      <c r="D29" s="496"/>
      <c r="E29" s="496"/>
      <c r="F29" s="497"/>
      <c r="G29" s="497"/>
      <c r="H29" s="498"/>
      <c r="I29" s="499"/>
    </row>
    <row r="30" spans="1:9" s="502" customFormat="1" ht="12.75">
      <c r="A30" s="197" t="s">
        <v>2026</v>
      </c>
      <c r="B30" s="197"/>
      <c r="C30" s="496"/>
      <c r="D30" s="496"/>
      <c r="E30" s="496"/>
      <c r="F30" s="497"/>
      <c r="G30" s="497"/>
      <c r="H30" s="497"/>
      <c r="I30" s="501"/>
    </row>
    <row r="31" spans="1:9" ht="12.75">
      <c r="A31" s="497"/>
      <c r="B31" s="194"/>
      <c r="C31" s="496"/>
      <c r="D31" s="496"/>
      <c r="E31" s="496"/>
      <c r="F31" s="497"/>
      <c r="G31" s="497"/>
      <c r="H31" s="498"/>
      <c r="I31" s="499"/>
    </row>
    <row r="32" spans="1:9" ht="12.75">
      <c r="A32" s="497"/>
      <c r="B32" s="194"/>
      <c r="C32" s="496"/>
      <c r="D32" s="496"/>
      <c r="E32" s="496"/>
      <c r="F32" s="497"/>
      <c r="G32" s="497"/>
      <c r="H32" s="498"/>
      <c r="I32" s="499"/>
    </row>
    <row r="33" spans="1:9" ht="12.75">
      <c r="A33" s="197" t="s">
        <v>2027</v>
      </c>
      <c r="B33" s="197"/>
      <c r="C33" s="496"/>
      <c r="D33" s="496"/>
      <c r="E33" s="496"/>
      <c r="F33" s="497"/>
      <c r="G33" s="497"/>
      <c r="H33" s="498"/>
      <c r="I33" s="499"/>
    </row>
    <row r="34" spans="1:9" ht="12.75">
      <c r="A34" s="497"/>
      <c r="B34" s="194"/>
      <c r="C34" s="496"/>
      <c r="D34" s="496"/>
      <c r="E34" s="496"/>
      <c r="F34" s="497"/>
      <c r="G34" s="497"/>
      <c r="H34" s="498"/>
      <c r="I34" s="499"/>
    </row>
    <row r="35" spans="1:9" ht="12.75">
      <c r="A35" s="497"/>
      <c r="B35" s="194"/>
      <c r="C35" s="496"/>
      <c r="D35" s="496"/>
      <c r="E35" s="496"/>
      <c r="F35" s="497"/>
      <c r="G35" s="497"/>
      <c r="H35" s="498"/>
      <c r="I35" s="499"/>
    </row>
    <row r="36" spans="1:9" ht="12.75">
      <c r="A36" s="503" t="s">
        <v>137</v>
      </c>
      <c r="B36" s="503"/>
      <c r="C36" s="504"/>
      <c r="D36" s="504"/>
      <c r="E36" s="504"/>
      <c r="F36" s="497"/>
      <c r="G36" s="497"/>
      <c r="H36" s="498"/>
      <c r="I36" s="499"/>
    </row>
    <row r="37" spans="1:9" ht="12.75">
      <c r="A37" s="505"/>
      <c r="B37" s="505"/>
      <c r="C37" s="506"/>
      <c r="D37" s="506"/>
      <c r="E37" s="506"/>
      <c r="F37" s="506"/>
      <c r="G37" s="506"/>
      <c r="H37" s="507"/>
      <c r="I37" s="507"/>
    </row>
  </sheetData>
  <sheetProtection selectLockedCells="1" selectUnlockedCells="1"/>
  <mergeCells count="1">
    <mergeCell ref="A36:B36"/>
  </mergeCells>
  <printOptions/>
  <pageMargins left="0.2361111111111111" right="0.2361111111111111" top="0.3541666666666667" bottom="0.35486111111111107" header="0.5118055555555555" footer="0.31527777777777777"/>
  <pageSetup horizontalDpi="300" verticalDpi="300" orientation="landscape" paperSize="9"/>
  <headerFooter alignWithMargins="0">
    <oddFooter>&amp;R&amp;"HelveticaPlain,Обичан"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91"/>
  <sheetViews>
    <sheetView zoomScaleSheetLayoutView="100" workbookViewId="0" topLeftCell="A1">
      <selection activeCell="C2" sqref="C2"/>
    </sheetView>
  </sheetViews>
  <sheetFormatPr defaultColWidth="9.140625" defaultRowHeight="12.75"/>
  <cols>
    <col min="1" max="1" width="12.7109375" style="0" customWidth="1"/>
    <col min="2" max="2" width="48.28125" style="0" customWidth="1"/>
    <col min="3" max="8" width="6.7109375" style="0" customWidth="1"/>
    <col min="9" max="16384" width="8.7109375" style="0" customWidth="1"/>
  </cols>
  <sheetData>
    <row r="1" spans="1:8" ht="12.75">
      <c r="A1" s="61"/>
      <c r="B1" s="62" t="s">
        <v>52</v>
      </c>
      <c r="C1" s="63" t="s">
        <v>163</v>
      </c>
      <c r="D1" s="64"/>
      <c r="E1" s="64"/>
      <c r="F1" s="64"/>
      <c r="G1" s="65"/>
      <c r="H1" s="269"/>
    </row>
    <row r="2" spans="1:8" ht="12.75">
      <c r="A2" s="61"/>
      <c r="B2" s="62" t="s">
        <v>54</v>
      </c>
      <c r="C2" s="63"/>
      <c r="D2" s="64"/>
      <c r="E2" s="64"/>
      <c r="F2" s="64"/>
      <c r="G2" s="65"/>
      <c r="H2" s="269"/>
    </row>
    <row r="3" spans="1:8" ht="12.75">
      <c r="A3" s="61"/>
      <c r="B3" s="62"/>
      <c r="C3" s="63"/>
      <c r="D3" s="64"/>
      <c r="E3" s="64"/>
      <c r="F3" s="64"/>
      <c r="G3" s="65"/>
      <c r="H3" s="269"/>
    </row>
    <row r="4" spans="1:8" ht="48.75" customHeight="1">
      <c r="A4" s="61"/>
      <c r="B4" s="62" t="s">
        <v>2028</v>
      </c>
      <c r="C4" s="508" t="s">
        <v>51</v>
      </c>
      <c r="D4" s="508"/>
      <c r="E4" s="508"/>
      <c r="F4" s="508"/>
      <c r="G4" s="508"/>
      <c r="H4" s="508"/>
    </row>
    <row r="5" spans="1:8" ht="12.75">
      <c r="A5" s="61"/>
      <c r="B5" s="62" t="s">
        <v>204</v>
      </c>
      <c r="C5" s="25"/>
      <c r="D5" s="67"/>
      <c r="E5" s="67"/>
      <c r="F5" s="67"/>
      <c r="G5" s="68"/>
      <c r="H5" s="269"/>
    </row>
    <row r="6" spans="1:8" ht="12.75">
      <c r="A6" s="270"/>
      <c r="B6" s="270"/>
      <c r="C6" s="270"/>
      <c r="D6" s="270"/>
      <c r="E6" s="270"/>
      <c r="F6" s="270"/>
      <c r="G6" s="233"/>
      <c r="H6" s="233"/>
    </row>
    <row r="7" spans="1:8" ht="36" customHeight="1">
      <c r="A7" s="509" t="s">
        <v>1655</v>
      </c>
      <c r="B7" s="510" t="s">
        <v>1656</v>
      </c>
      <c r="C7" s="510"/>
      <c r="D7" s="510"/>
      <c r="E7" s="510"/>
      <c r="F7" s="510"/>
      <c r="G7" s="510"/>
      <c r="H7" s="510"/>
    </row>
    <row r="8" spans="1:8" ht="13.5" customHeight="1">
      <c r="A8" s="511"/>
      <c r="B8" s="512"/>
      <c r="C8" s="512"/>
      <c r="D8" s="512"/>
      <c r="E8" s="512"/>
      <c r="F8" s="512"/>
      <c r="G8" s="512"/>
      <c r="H8" s="512"/>
    </row>
    <row r="9" spans="1:8" ht="12.75">
      <c r="A9" s="359" t="s">
        <v>1658</v>
      </c>
      <c r="B9" s="297" t="s">
        <v>1659</v>
      </c>
      <c r="C9" s="513"/>
      <c r="D9" s="513"/>
      <c r="E9" s="513"/>
      <c r="F9" s="513"/>
      <c r="G9" s="513"/>
      <c r="H9" s="513"/>
    </row>
    <row r="10" spans="1:8" ht="14.25" customHeight="1">
      <c r="A10" s="359" t="s">
        <v>1660</v>
      </c>
      <c r="B10" s="297" t="s">
        <v>1661</v>
      </c>
      <c r="C10" s="513"/>
      <c r="D10" s="513"/>
      <c r="E10" s="513"/>
      <c r="F10" s="513"/>
      <c r="G10" s="513"/>
      <c r="H10" s="513"/>
    </row>
    <row r="11" spans="1:8" ht="14.25" customHeight="1">
      <c r="A11" s="359" t="s">
        <v>1662</v>
      </c>
      <c r="B11" s="297" t="s">
        <v>1663</v>
      </c>
      <c r="C11" s="513"/>
      <c r="D11" s="513"/>
      <c r="E11" s="513"/>
      <c r="F11" s="513"/>
      <c r="G11" s="513"/>
      <c r="H11" s="513"/>
    </row>
    <row r="12" spans="1:8" ht="14.25" customHeight="1">
      <c r="A12" s="359" t="s">
        <v>1664</v>
      </c>
      <c r="B12" s="297" t="s">
        <v>1665</v>
      </c>
      <c r="C12" s="513"/>
      <c r="D12" s="513"/>
      <c r="E12" s="513"/>
      <c r="F12" s="513"/>
      <c r="G12" s="513"/>
      <c r="H12" s="513"/>
    </row>
    <row r="13" spans="1:8" ht="14.25" customHeight="1">
      <c r="A13" s="359" t="s">
        <v>1666</v>
      </c>
      <c r="B13" s="297" t="s">
        <v>1667</v>
      </c>
      <c r="C13" s="513"/>
      <c r="D13" s="513"/>
      <c r="E13" s="513"/>
      <c r="F13" s="513"/>
      <c r="G13" s="513"/>
      <c r="H13" s="513"/>
    </row>
    <row r="14" spans="1:8" ht="14.25" customHeight="1">
      <c r="A14" s="359" t="s">
        <v>1668</v>
      </c>
      <c r="B14" s="297" t="s">
        <v>1669</v>
      </c>
      <c r="C14" s="513"/>
      <c r="D14" s="513"/>
      <c r="E14" s="513"/>
      <c r="F14" s="513"/>
      <c r="G14" s="513"/>
      <c r="H14" s="513"/>
    </row>
    <row r="15" spans="1:8" ht="14.25" customHeight="1">
      <c r="A15" s="359" t="s">
        <v>1670</v>
      </c>
      <c r="B15" s="297" t="s">
        <v>1671</v>
      </c>
      <c r="C15" s="513"/>
      <c r="D15" s="513"/>
      <c r="E15" s="513"/>
      <c r="F15" s="513"/>
      <c r="G15" s="513"/>
      <c r="H15" s="513"/>
    </row>
    <row r="16" spans="1:8" ht="14.25" customHeight="1">
      <c r="A16" s="359" t="s">
        <v>1672</v>
      </c>
      <c r="B16" s="297" t="s">
        <v>1673</v>
      </c>
      <c r="C16" s="513"/>
      <c r="D16" s="513"/>
      <c r="E16" s="513"/>
      <c r="F16" s="513"/>
      <c r="G16" s="513"/>
      <c r="H16" s="513"/>
    </row>
    <row r="17" spans="1:8" ht="14.25" customHeight="1">
      <c r="A17" s="359" t="s">
        <v>1674</v>
      </c>
      <c r="B17" s="297" t="s">
        <v>1675</v>
      </c>
      <c r="C17" s="513"/>
      <c r="D17" s="513"/>
      <c r="E17" s="513"/>
      <c r="F17" s="513"/>
      <c r="G17" s="513"/>
      <c r="H17" s="513"/>
    </row>
    <row r="18" spans="1:8" ht="14.25" customHeight="1">
      <c r="A18" s="359" t="s">
        <v>1676</v>
      </c>
      <c r="B18" s="297" t="s">
        <v>1677</v>
      </c>
      <c r="C18" s="513"/>
      <c r="D18" s="513"/>
      <c r="E18" s="513"/>
      <c r="F18" s="513"/>
      <c r="G18" s="513"/>
      <c r="H18" s="513"/>
    </row>
    <row r="19" spans="1:8" ht="14.25" customHeight="1">
      <c r="A19" s="359" t="s">
        <v>1678</v>
      </c>
      <c r="B19" s="297" t="s">
        <v>1679</v>
      </c>
      <c r="C19" s="513"/>
      <c r="D19" s="513"/>
      <c r="E19" s="513"/>
      <c r="F19" s="513"/>
      <c r="G19" s="513"/>
      <c r="H19" s="513"/>
    </row>
    <row r="20" spans="1:8" ht="14.25" customHeight="1">
      <c r="A20" s="359" t="s">
        <v>1680</v>
      </c>
      <c r="B20" s="297" t="s">
        <v>1679</v>
      </c>
      <c r="C20" s="513"/>
      <c r="D20" s="513"/>
      <c r="E20" s="513"/>
      <c r="F20" s="513"/>
      <c r="G20" s="513"/>
      <c r="H20" s="513"/>
    </row>
    <row r="21" spans="1:8" ht="14.25" customHeight="1">
      <c r="A21" s="359" t="s">
        <v>1681</v>
      </c>
      <c r="B21" s="297" t="s">
        <v>1679</v>
      </c>
      <c r="C21" s="513"/>
      <c r="D21" s="513"/>
      <c r="E21" s="513"/>
      <c r="F21" s="513"/>
      <c r="G21" s="513"/>
      <c r="H21" s="513"/>
    </row>
    <row r="22" spans="1:8" ht="14.25" customHeight="1">
      <c r="A22" s="359" t="s">
        <v>1682</v>
      </c>
      <c r="B22" s="297" t="s">
        <v>1683</v>
      </c>
      <c r="C22" s="513"/>
      <c r="D22" s="513"/>
      <c r="E22" s="513"/>
      <c r="F22" s="513"/>
      <c r="G22" s="513"/>
      <c r="H22" s="513"/>
    </row>
    <row r="23" spans="1:8" ht="14.25" customHeight="1">
      <c r="A23" s="359" t="s">
        <v>1684</v>
      </c>
      <c r="B23" s="297" t="s">
        <v>1683</v>
      </c>
      <c r="C23" s="513"/>
      <c r="D23" s="513"/>
      <c r="E23" s="513"/>
      <c r="F23" s="513"/>
      <c r="G23" s="513"/>
      <c r="H23" s="513"/>
    </row>
    <row r="24" spans="1:8" ht="14.25" customHeight="1">
      <c r="A24" s="359" t="s">
        <v>1685</v>
      </c>
      <c r="B24" s="297" t="s">
        <v>1683</v>
      </c>
      <c r="C24" s="513"/>
      <c r="D24" s="513"/>
      <c r="E24" s="513"/>
      <c r="F24" s="513"/>
      <c r="G24" s="513"/>
      <c r="H24" s="513"/>
    </row>
    <row r="25" spans="1:8" ht="14.25" customHeight="1">
      <c r="A25" s="359" t="s">
        <v>1686</v>
      </c>
      <c r="B25" s="297" t="s">
        <v>1683</v>
      </c>
      <c r="C25" s="513"/>
      <c r="D25" s="513"/>
      <c r="E25" s="513"/>
      <c r="F25" s="513"/>
      <c r="G25" s="513"/>
      <c r="H25" s="513"/>
    </row>
    <row r="26" spans="1:8" ht="14.25" customHeight="1">
      <c r="A26" s="359" t="s">
        <v>1687</v>
      </c>
      <c r="B26" s="297" t="s">
        <v>1688</v>
      </c>
      <c r="C26" s="513"/>
      <c r="D26" s="513"/>
      <c r="E26" s="513"/>
      <c r="F26" s="513"/>
      <c r="G26" s="513"/>
      <c r="H26" s="513"/>
    </row>
    <row r="27" spans="1:8" ht="14.25" customHeight="1">
      <c r="A27" s="359" t="s">
        <v>1689</v>
      </c>
      <c r="B27" s="297" t="s">
        <v>1683</v>
      </c>
      <c r="C27" s="513"/>
      <c r="D27" s="513"/>
      <c r="E27" s="513"/>
      <c r="F27" s="513"/>
      <c r="G27" s="513"/>
      <c r="H27" s="513"/>
    </row>
    <row r="28" spans="1:8" ht="14.25" customHeight="1">
      <c r="A28" s="359" t="s">
        <v>1690</v>
      </c>
      <c r="B28" s="297" t="s">
        <v>1683</v>
      </c>
      <c r="C28" s="513"/>
      <c r="D28" s="513"/>
      <c r="E28" s="513"/>
      <c r="F28" s="513"/>
      <c r="G28" s="513"/>
      <c r="H28" s="513"/>
    </row>
    <row r="29" spans="1:8" ht="14.25" customHeight="1">
      <c r="A29" s="359" t="s">
        <v>1691</v>
      </c>
      <c r="B29" s="297" t="s">
        <v>1683</v>
      </c>
      <c r="C29" s="513"/>
      <c r="D29" s="513"/>
      <c r="E29" s="513"/>
      <c r="F29" s="513"/>
      <c r="G29" s="513"/>
      <c r="H29" s="513"/>
    </row>
    <row r="30" spans="1:8" ht="14.25" customHeight="1">
      <c r="A30" s="359" t="s">
        <v>1692</v>
      </c>
      <c r="B30" s="297" t="s">
        <v>1693</v>
      </c>
      <c r="C30" s="513"/>
      <c r="D30" s="513"/>
      <c r="E30" s="513"/>
      <c r="F30" s="513"/>
      <c r="G30" s="513"/>
      <c r="H30" s="513"/>
    </row>
    <row r="31" spans="1:8" ht="14.25" customHeight="1">
      <c r="A31" s="359" t="s">
        <v>1694</v>
      </c>
      <c r="B31" s="297" t="s">
        <v>1695</v>
      </c>
      <c r="C31" s="513"/>
      <c r="D31" s="513"/>
      <c r="E31" s="513"/>
      <c r="F31" s="513"/>
      <c r="G31" s="513"/>
      <c r="H31" s="513"/>
    </row>
    <row r="32" spans="1:8" ht="14.25" customHeight="1">
      <c r="A32" s="359" t="s">
        <v>1696</v>
      </c>
      <c r="B32" s="297" t="s">
        <v>1695</v>
      </c>
      <c r="C32" s="513"/>
      <c r="D32" s="513"/>
      <c r="E32" s="513"/>
      <c r="F32" s="513"/>
      <c r="G32" s="513"/>
      <c r="H32" s="513"/>
    </row>
    <row r="33" spans="1:8" ht="14.25" customHeight="1">
      <c r="A33" s="359" t="s">
        <v>1697</v>
      </c>
      <c r="B33" s="297" t="s">
        <v>1698</v>
      </c>
      <c r="C33" s="513"/>
      <c r="D33" s="513"/>
      <c r="E33" s="513"/>
      <c r="F33" s="513"/>
      <c r="G33" s="513"/>
      <c r="H33" s="513"/>
    </row>
    <row r="34" spans="1:8" ht="14.25" customHeight="1">
      <c r="A34" s="359" t="s">
        <v>1699</v>
      </c>
      <c r="B34" s="297" t="s">
        <v>1700</v>
      </c>
      <c r="C34" s="513"/>
      <c r="D34" s="513"/>
      <c r="E34" s="513"/>
      <c r="F34" s="513"/>
      <c r="G34" s="513"/>
      <c r="H34" s="513"/>
    </row>
    <row r="35" spans="1:8" ht="14.25" customHeight="1">
      <c r="A35" s="359" t="s">
        <v>1701</v>
      </c>
      <c r="B35" s="297" t="s">
        <v>1702</v>
      </c>
      <c r="C35" s="513"/>
      <c r="D35" s="513"/>
      <c r="E35" s="513"/>
      <c r="F35" s="513"/>
      <c r="G35" s="513"/>
      <c r="H35" s="513"/>
    </row>
    <row r="36" spans="1:8" ht="12.75" customHeight="1">
      <c r="A36" s="359" t="s">
        <v>1703</v>
      </c>
      <c r="B36" s="297" t="s">
        <v>1704</v>
      </c>
      <c r="C36" s="314"/>
      <c r="D36" s="314"/>
      <c r="E36" s="314"/>
      <c r="F36" s="314"/>
      <c r="G36" s="314"/>
      <c r="H36" s="314"/>
    </row>
    <row r="37" spans="1:8" ht="12.75" customHeight="1">
      <c r="A37" s="359" t="s">
        <v>1744</v>
      </c>
      <c r="B37" s="297" t="s">
        <v>1745</v>
      </c>
      <c r="C37" s="314"/>
      <c r="D37" s="314"/>
      <c r="E37" s="314"/>
      <c r="F37" s="314"/>
      <c r="G37" s="314"/>
      <c r="H37" s="314"/>
    </row>
    <row r="38" spans="1:8" ht="12.75">
      <c r="A38" s="359" t="s">
        <v>1746</v>
      </c>
      <c r="B38" s="297" t="s">
        <v>1747</v>
      </c>
      <c r="C38" s="514"/>
      <c r="D38" s="514"/>
      <c r="E38" s="422"/>
      <c r="F38" s="422"/>
      <c r="G38" s="515"/>
      <c r="H38" s="422"/>
    </row>
    <row r="39" spans="1:8" ht="12.75">
      <c r="A39" s="359" t="s">
        <v>1748</v>
      </c>
      <c r="B39" s="297" t="s">
        <v>1749</v>
      </c>
      <c r="C39" s="314"/>
      <c r="D39" s="314"/>
      <c r="E39" s="314"/>
      <c r="F39" s="314"/>
      <c r="G39" s="314"/>
      <c r="H39" s="314"/>
    </row>
    <row r="40" spans="1:8" ht="12.75">
      <c r="A40" s="359" t="s">
        <v>1750</v>
      </c>
      <c r="B40" s="297" t="s">
        <v>1751</v>
      </c>
      <c r="C40" s="314"/>
      <c r="D40" s="314"/>
      <c r="E40" s="314"/>
      <c r="F40" s="314"/>
      <c r="G40" s="314"/>
      <c r="H40" s="314"/>
    </row>
    <row r="41" spans="1:8" ht="12.75">
      <c r="A41" s="359" t="s">
        <v>1752</v>
      </c>
      <c r="B41" s="297" t="s">
        <v>1753</v>
      </c>
      <c r="C41" s="314"/>
      <c r="D41" s="314"/>
      <c r="E41" s="314"/>
      <c r="F41" s="314"/>
      <c r="G41" s="314"/>
      <c r="H41" s="314"/>
    </row>
    <row r="42" spans="1:8" ht="12.75">
      <c r="A42" s="359" t="s">
        <v>1754</v>
      </c>
      <c r="B42" s="297" t="s">
        <v>1755</v>
      </c>
      <c r="C42" s="314"/>
      <c r="D42" s="314"/>
      <c r="E42" s="314"/>
      <c r="F42" s="314"/>
      <c r="G42" s="314"/>
      <c r="H42" s="314"/>
    </row>
    <row r="43" spans="1:8" ht="12.75">
      <c r="A43" s="359" t="s">
        <v>1756</v>
      </c>
      <c r="B43" s="297" t="s">
        <v>1757</v>
      </c>
      <c r="C43" s="314"/>
      <c r="D43" s="314"/>
      <c r="E43" s="314"/>
      <c r="F43" s="314"/>
      <c r="G43" s="314"/>
      <c r="H43" s="314"/>
    </row>
    <row r="44" spans="1:8" ht="12.75">
      <c r="A44" s="359" t="s">
        <v>1758</v>
      </c>
      <c r="B44" s="297" t="s">
        <v>1759</v>
      </c>
      <c r="C44" s="314"/>
      <c r="D44" s="314"/>
      <c r="E44" s="314"/>
      <c r="F44" s="314"/>
      <c r="G44" s="314"/>
      <c r="H44" s="314"/>
    </row>
    <row r="45" spans="1:8" ht="12.75">
      <c r="A45" s="359" t="s">
        <v>1760</v>
      </c>
      <c r="B45" s="297" t="s">
        <v>1761</v>
      </c>
      <c r="C45" s="314"/>
      <c r="D45" s="314"/>
      <c r="E45" s="314"/>
      <c r="F45" s="314"/>
      <c r="G45" s="314"/>
      <c r="H45" s="314"/>
    </row>
    <row r="46" spans="1:8" ht="12.75">
      <c r="A46" s="359" t="s">
        <v>1762</v>
      </c>
      <c r="B46" s="297" t="s">
        <v>1763</v>
      </c>
      <c r="C46" s="314"/>
      <c r="D46" s="314"/>
      <c r="E46" s="314"/>
      <c r="F46" s="314"/>
      <c r="G46" s="314"/>
      <c r="H46" s="314"/>
    </row>
    <row r="47" spans="1:8" ht="12.75">
      <c r="A47" s="359" t="s">
        <v>1764</v>
      </c>
      <c r="B47" s="297" t="s">
        <v>1765</v>
      </c>
      <c r="C47" s="314"/>
      <c r="D47" s="314"/>
      <c r="E47" s="314"/>
      <c r="F47" s="314"/>
      <c r="G47" s="314"/>
      <c r="H47" s="314"/>
    </row>
    <row r="48" spans="1:8" ht="12.75">
      <c r="A48" s="359" t="s">
        <v>1766</v>
      </c>
      <c r="B48" s="297" t="s">
        <v>1767</v>
      </c>
      <c r="C48" s="314"/>
      <c r="D48" s="314"/>
      <c r="E48" s="314"/>
      <c r="F48" s="314"/>
      <c r="G48" s="314"/>
      <c r="H48" s="314"/>
    </row>
    <row r="49" spans="1:8" ht="12.75">
      <c r="A49" s="359" t="s">
        <v>1768</v>
      </c>
      <c r="B49" s="297" t="s">
        <v>1769</v>
      </c>
      <c r="C49" s="314"/>
      <c r="D49" s="314"/>
      <c r="E49" s="314"/>
      <c r="F49" s="314"/>
      <c r="G49" s="314"/>
      <c r="H49" s="314"/>
    </row>
    <row r="50" spans="1:8" ht="12.75">
      <c r="A50" s="359" t="s">
        <v>1770</v>
      </c>
      <c r="B50" s="297" t="s">
        <v>1771</v>
      </c>
      <c r="C50" s="314"/>
      <c r="D50" s="314"/>
      <c r="E50" s="314"/>
      <c r="F50" s="314"/>
      <c r="G50" s="314"/>
      <c r="H50" s="314"/>
    </row>
    <row r="51" spans="1:8" ht="12.75">
      <c r="A51" s="359" t="s">
        <v>1772</v>
      </c>
      <c r="B51" s="297" t="s">
        <v>1773</v>
      </c>
      <c r="C51" s="314"/>
      <c r="D51" s="314"/>
      <c r="E51" s="314"/>
      <c r="F51" s="314"/>
      <c r="G51" s="314"/>
      <c r="H51" s="314"/>
    </row>
    <row r="52" spans="1:8" ht="12.75">
      <c r="A52" s="359" t="s">
        <v>1774</v>
      </c>
      <c r="B52" s="297" t="s">
        <v>1775</v>
      </c>
      <c r="C52" s="314"/>
      <c r="D52" s="314"/>
      <c r="E52" s="314"/>
      <c r="F52" s="314"/>
      <c r="G52" s="314"/>
      <c r="H52" s="314"/>
    </row>
    <row r="53" spans="1:8" ht="12.75">
      <c r="A53" s="359" t="s">
        <v>1776</v>
      </c>
      <c r="B53" s="297" t="s">
        <v>1777</v>
      </c>
      <c r="C53" s="314"/>
      <c r="D53" s="314"/>
      <c r="E53" s="314"/>
      <c r="F53" s="314"/>
      <c r="G53" s="314"/>
      <c r="H53" s="314"/>
    </row>
    <row r="54" spans="1:8" ht="12.75">
      <c r="A54" s="359" t="s">
        <v>1778</v>
      </c>
      <c r="B54" s="297" t="s">
        <v>1779</v>
      </c>
      <c r="C54" s="314"/>
      <c r="D54" s="314"/>
      <c r="E54" s="314"/>
      <c r="F54" s="314"/>
      <c r="G54" s="314"/>
      <c r="H54" s="314"/>
    </row>
    <row r="55" spans="1:8" ht="12.75">
      <c r="A55" s="359" t="s">
        <v>1780</v>
      </c>
      <c r="B55" s="297" t="s">
        <v>1781</v>
      </c>
      <c r="C55" s="314"/>
      <c r="D55" s="314"/>
      <c r="E55" s="314"/>
      <c r="F55" s="314"/>
      <c r="G55" s="314"/>
      <c r="H55" s="314"/>
    </row>
    <row r="56" spans="1:8" ht="12.75">
      <c r="A56" s="359" t="s">
        <v>1782</v>
      </c>
      <c r="B56" s="297" t="s">
        <v>1783</v>
      </c>
      <c r="C56" s="314"/>
      <c r="D56" s="314"/>
      <c r="E56" s="314"/>
      <c r="F56" s="314"/>
      <c r="G56" s="314"/>
      <c r="H56" s="314"/>
    </row>
    <row r="57" spans="1:8" ht="12.75">
      <c r="A57" s="359" t="s">
        <v>1784</v>
      </c>
      <c r="B57" s="297" t="s">
        <v>1785</v>
      </c>
      <c r="C57" s="314"/>
      <c r="D57" s="314"/>
      <c r="E57" s="314"/>
      <c r="F57" s="314"/>
      <c r="G57" s="314"/>
      <c r="H57" s="314"/>
    </row>
    <row r="58" spans="1:8" ht="12.75">
      <c r="A58" s="359" t="s">
        <v>1786</v>
      </c>
      <c r="B58" s="297" t="s">
        <v>1787</v>
      </c>
      <c r="C58" s="314"/>
      <c r="D58" s="314"/>
      <c r="E58" s="314"/>
      <c r="F58" s="314"/>
      <c r="G58" s="314"/>
      <c r="H58" s="314"/>
    </row>
    <row r="59" spans="1:8" ht="12.75">
      <c r="A59" s="359" t="s">
        <v>1788</v>
      </c>
      <c r="B59" s="297" t="s">
        <v>1789</v>
      </c>
      <c r="C59" s="314"/>
      <c r="D59" s="314"/>
      <c r="E59" s="314"/>
      <c r="F59" s="314"/>
      <c r="G59" s="314"/>
      <c r="H59" s="314"/>
    </row>
    <row r="60" spans="1:8" ht="12.75">
      <c r="A60" s="359" t="s">
        <v>1790</v>
      </c>
      <c r="B60" s="297" t="s">
        <v>1791</v>
      </c>
      <c r="C60" s="314"/>
      <c r="D60" s="314"/>
      <c r="E60" s="314"/>
      <c r="F60" s="314"/>
      <c r="G60" s="314"/>
      <c r="H60" s="314"/>
    </row>
    <row r="61" spans="1:8" ht="12.75">
      <c r="A61" s="359" t="s">
        <v>1792</v>
      </c>
      <c r="B61" s="297" t="s">
        <v>1793</v>
      </c>
      <c r="C61" s="314"/>
      <c r="D61" s="314"/>
      <c r="E61" s="314"/>
      <c r="F61" s="314"/>
      <c r="G61" s="314"/>
      <c r="H61" s="314"/>
    </row>
    <row r="62" spans="1:8" ht="12.75">
      <c r="A62" s="359" t="s">
        <v>1794</v>
      </c>
      <c r="B62" s="297" t="s">
        <v>1795</v>
      </c>
      <c r="C62" s="314"/>
      <c r="D62" s="314"/>
      <c r="E62" s="314"/>
      <c r="F62" s="314"/>
      <c r="G62" s="314"/>
      <c r="H62" s="314"/>
    </row>
    <row r="63" spans="1:8" ht="12.75">
      <c r="A63" s="359" t="s">
        <v>1796</v>
      </c>
      <c r="B63" s="297" t="s">
        <v>1797</v>
      </c>
      <c r="C63" s="314"/>
      <c r="D63" s="314"/>
      <c r="E63" s="314"/>
      <c r="F63" s="314"/>
      <c r="G63" s="314"/>
      <c r="H63" s="314"/>
    </row>
    <row r="64" spans="1:8" ht="12.75">
      <c r="A64" s="359" t="s">
        <v>1798</v>
      </c>
      <c r="B64" s="297" t="s">
        <v>1799</v>
      </c>
      <c r="C64" s="314"/>
      <c r="D64" s="314"/>
      <c r="E64" s="314"/>
      <c r="F64" s="314"/>
      <c r="G64" s="314"/>
      <c r="H64" s="314"/>
    </row>
    <row r="65" spans="1:8" ht="12.75">
      <c r="A65" s="359" t="s">
        <v>1800</v>
      </c>
      <c r="B65" s="297" t="s">
        <v>1801</v>
      </c>
      <c r="C65" s="314"/>
      <c r="D65" s="314"/>
      <c r="E65" s="314"/>
      <c r="F65" s="314"/>
      <c r="G65" s="314"/>
      <c r="H65" s="314"/>
    </row>
    <row r="66" spans="1:8" ht="12.75">
      <c r="A66" s="359" t="s">
        <v>1802</v>
      </c>
      <c r="B66" s="297" t="s">
        <v>1803</v>
      </c>
      <c r="C66" s="314"/>
      <c r="D66" s="314"/>
      <c r="E66" s="314"/>
      <c r="F66" s="314"/>
      <c r="G66" s="314"/>
      <c r="H66" s="314"/>
    </row>
    <row r="67" spans="1:8" ht="12.75">
      <c r="A67" s="359" t="s">
        <v>1804</v>
      </c>
      <c r="B67" s="297" t="s">
        <v>1805</v>
      </c>
      <c r="C67" s="314"/>
      <c r="D67" s="314"/>
      <c r="E67" s="314"/>
      <c r="F67" s="314"/>
      <c r="G67" s="314"/>
      <c r="H67" s="314"/>
    </row>
    <row r="68" spans="1:8" ht="12.75">
      <c r="A68" s="359" t="s">
        <v>1806</v>
      </c>
      <c r="B68" s="297" t="s">
        <v>1807</v>
      </c>
      <c r="C68" s="314"/>
      <c r="D68" s="314"/>
      <c r="E68" s="314"/>
      <c r="F68" s="314"/>
      <c r="G68" s="314"/>
      <c r="H68" s="314"/>
    </row>
    <row r="69" spans="1:8" ht="12.75">
      <c r="A69" s="359" t="s">
        <v>1808</v>
      </c>
      <c r="B69" s="297" t="s">
        <v>1809</v>
      </c>
      <c r="C69" s="314"/>
      <c r="D69" s="314"/>
      <c r="E69" s="314"/>
      <c r="F69" s="314"/>
      <c r="G69" s="314"/>
      <c r="H69" s="314"/>
    </row>
    <row r="70" spans="1:8" ht="12.75">
      <c r="A70" s="359" t="s">
        <v>1810</v>
      </c>
      <c r="B70" s="297" t="s">
        <v>1811</v>
      </c>
      <c r="C70" s="314"/>
      <c r="D70" s="314"/>
      <c r="E70" s="314"/>
      <c r="F70" s="314"/>
      <c r="G70" s="314"/>
      <c r="H70" s="314"/>
    </row>
    <row r="71" spans="1:8" ht="12.75">
      <c r="A71" s="516"/>
      <c r="B71" s="370"/>
      <c r="C71" s="314"/>
      <c r="D71" s="314"/>
      <c r="E71" s="314"/>
      <c r="F71" s="314"/>
      <c r="G71" s="314"/>
      <c r="H71" s="314"/>
    </row>
    <row r="72" spans="1:8" ht="12.75">
      <c r="A72" s="359" t="s">
        <v>1812</v>
      </c>
      <c r="B72" s="370" t="s">
        <v>1813</v>
      </c>
      <c r="C72" s="314"/>
      <c r="D72" s="314"/>
      <c r="E72" s="314"/>
      <c r="F72" s="314"/>
      <c r="G72" s="314"/>
      <c r="H72" s="314"/>
    </row>
    <row r="73" spans="1:8" ht="12.75">
      <c r="A73" s="359" t="s">
        <v>1814</v>
      </c>
      <c r="B73" s="297" t="s">
        <v>1815</v>
      </c>
      <c r="C73" s="314"/>
      <c r="D73" s="314"/>
      <c r="E73" s="314"/>
      <c r="F73" s="314"/>
      <c r="G73" s="314"/>
      <c r="H73" s="314"/>
    </row>
    <row r="74" spans="1:8" ht="12.75">
      <c r="A74" s="359" t="s">
        <v>1816</v>
      </c>
      <c r="B74" s="370" t="s">
        <v>1817</v>
      </c>
      <c r="C74" s="314"/>
      <c r="D74" s="314"/>
      <c r="E74" s="314"/>
      <c r="F74" s="314"/>
      <c r="G74" s="314"/>
      <c r="H74" s="314"/>
    </row>
    <row r="75" spans="1:8" ht="12.75">
      <c r="A75" s="359" t="s">
        <v>1818</v>
      </c>
      <c r="B75" s="370" t="s">
        <v>1819</v>
      </c>
      <c r="C75" s="314"/>
      <c r="D75" s="314"/>
      <c r="E75" s="314"/>
      <c r="F75" s="314"/>
      <c r="G75" s="314"/>
      <c r="H75" s="314"/>
    </row>
    <row r="76" spans="1:8" ht="12.75">
      <c r="A76" s="359" t="s">
        <v>1820</v>
      </c>
      <c r="B76" s="297" t="s">
        <v>1821</v>
      </c>
      <c r="C76" s="314"/>
      <c r="D76" s="314"/>
      <c r="E76" s="314"/>
      <c r="F76" s="314"/>
      <c r="G76" s="314"/>
      <c r="H76" s="314"/>
    </row>
    <row r="77" spans="1:8" ht="12.75">
      <c r="A77" s="359" t="s">
        <v>1822</v>
      </c>
      <c r="B77" s="370" t="s">
        <v>1823</v>
      </c>
      <c r="C77" s="314"/>
      <c r="D77" s="314"/>
      <c r="E77" s="314"/>
      <c r="F77" s="314"/>
      <c r="G77" s="314"/>
      <c r="H77" s="314"/>
    </row>
    <row r="78" spans="1:8" ht="12.75">
      <c r="A78" s="359" t="s">
        <v>1824</v>
      </c>
      <c r="B78" s="297" t="s">
        <v>1825</v>
      </c>
      <c r="C78" s="314"/>
      <c r="D78" s="314"/>
      <c r="E78" s="314"/>
      <c r="F78" s="314"/>
      <c r="G78" s="314"/>
      <c r="H78" s="314"/>
    </row>
    <row r="79" spans="1:8" ht="12.75">
      <c r="A79" s="359" t="s">
        <v>1826</v>
      </c>
      <c r="B79" s="297" t="s">
        <v>1827</v>
      </c>
      <c r="C79" s="314"/>
      <c r="D79" s="314"/>
      <c r="E79" s="314"/>
      <c r="F79" s="314"/>
      <c r="G79" s="314"/>
      <c r="H79" s="314"/>
    </row>
    <row r="80" spans="1:8" ht="12.75">
      <c r="A80" s="359" t="s">
        <v>1828</v>
      </c>
      <c r="B80" s="297" t="s">
        <v>1829</v>
      </c>
      <c r="C80" s="314"/>
      <c r="D80" s="314"/>
      <c r="E80" s="314"/>
      <c r="F80" s="314"/>
      <c r="G80" s="314"/>
      <c r="H80" s="314"/>
    </row>
    <row r="81" spans="1:8" ht="12.75">
      <c r="A81" s="359" t="s">
        <v>1830</v>
      </c>
      <c r="B81" s="297" t="s">
        <v>1831</v>
      </c>
      <c r="C81" s="314"/>
      <c r="D81" s="314"/>
      <c r="E81" s="314"/>
      <c r="F81" s="314"/>
      <c r="G81" s="314"/>
      <c r="H81" s="314"/>
    </row>
    <row r="82" spans="1:8" ht="12.75">
      <c r="A82" s="359" t="s">
        <v>1832</v>
      </c>
      <c r="B82" s="297" t="s">
        <v>1833</v>
      </c>
      <c r="C82" s="314"/>
      <c r="D82" s="314"/>
      <c r="E82" s="314"/>
      <c r="F82" s="314"/>
      <c r="G82" s="314"/>
      <c r="H82" s="314"/>
    </row>
    <row r="83" spans="1:8" ht="12.75">
      <c r="A83" s="359" t="s">
        <v>1834</v>
      </c>
      <c r="B83" s="297" t="s">
        <v>1835</v>
      </c>
      <c r="C83" s="314"/>
      <c r="D83" s="314"/>
      <c r="E83" s="314"/>
      <c r="F83" s="314"/>
      <c r="G83" s="314"/>
      <c r="H83" s="314"/>
    </row>
    <row r="84" spans="1:8" ht="12.75">
      <c r="A84" s="359" t="s">
        <v>1836</v>
      </c>
      <c r="B84" s="297" t="s">
        <v>1837</v>
      </c>
      <c r="C84" s="314"/>
      <c r="D84" s="314"/>
      <c r="E84" s="314"/>
      <c r="F84" s="314"/>
      <c r="G84" s="314"/>
      <c r="H84" s="314"/>
    </row>
    <row r="85" spans="1:8" ht="12.75">
      <c r="A85" s="359" t="s">
        <v>1838</v>
      </c>
      <c r="B85" s="297" t="s">
        <v>1839</v>
      </c>
      <c r="C85" s="314"/>
      <c r="D85" s="314"/>
      <c r="E85" s="314"/>
      <c r="F85" s="314"/>
      <c r="G85" s="314"/>
      <c r="H85" s="314"/>
    </row>
    <row r="86" spans="1:8" ht="12.75">
      <c r="A86" s="359" t="s">
        <v>1840</v>
      </c>
      <c r="B86" s="297" t="s">
        <v>1841</v>
      </c>
      <c r="C86" s="314"/>
      <c r="D86" s="314"/>
      <c r="E86" s="314"/>
      <c r="F86" s="314"/>
      <c r="G86" s="314"/>
      <c r="H86" s="314"/>
    </row>
    <row r="87" spans="1:8" ht="12.75">
      <c r="A87" s="359" t="s">
        <v>1842</v>
      </c>
      <c r="B87" s="297" t="s">
        <v>1843</v>
      </c>
      <c r="C87" s="314"/>
      <c r="D87" s="314"/>
      <c r="E87" s="314"/>
      <c r="F87" s="314"/>
      <c r="G87" s="314"/>
      <c r="H87" s="314"/>
    </row>
    <row r="88" spans="1:8" ht="12.75">
      <c r="A88" s="314"/>
      <c r="B88" s="314"/>
      <c r="C88" s="314"/>
      <c r="D88" s="314"/>
      <c r="E88" s="314"/>
      <c r="F88" s="314"/>
      <c r="G88" s="314"/>
      <c r="H88" s="314"/>
    </row>
    <row r="90" spans="6:8" ht="12.75">
      <c r="F90" s="190" t="s">
        <v>179</v>
      </c>
      <c r="G90" s="190"/>
      <c r="H90" s="191"/>
    </row>
    <row r="91" spans="6:8" ht="12.75">
      <c r="F91" s="190" t="s">
        <v>180</v>
      </c>
      <c r="G91" s="190"/>
      <c r="H91" s="1"/>
    </row>
  </sheetData>
  <sheetProtection selectLockedCells="1" selectUnlockedCells="1"/>
  <mergeCells count="3">
    <mergeCell ref="C4:H4"/>
    <mergeCell ref="B7:H7"/>
    <mergeCell ref="B8:H8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portrait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1.57421875" style="58" customWidth="1"/>
    <col min="2" max="2" width="9.140625" style="58" customWidth="1"/>
    <col min="3" max="3" width="5.8515625" style="58" customWidth="1"/>
    <col min="4" max="4" width="8.00390625" style="58" customWidth="1"/>
    <col min="5" max="5" width="5.8515625" style="59" customWidth="1"/>
    <col min="6" max="7" width="6.28125" style="59" customWidth="1"/>
    <col min="8" max="8" width="6.00390625" style="59" customWidth="1"/>
    <col min="9" max="9" width="5.8515625" style="59" customWidth="1"/>
    <col min="10" max="10" width="6.00390625" style="59" customWidth="1"/>
    <col min="11" max="11" width="6.7109375" style="59" customWidth="1"/>
    <col min="12" max="12" width="6.421875" style="59" customWidth="1"/>
    <col min="13" max="13" width="5.8515625" style="58" customWidth="1"/>
    <col min="14" max="14" width="6.28125" style="58" customWidth="1"/>
    <col min="15" max="15" width="6.7109375" style="58" customWidth="1"/>
    <col min="16" max="16" width="5.7109375" style="60" customWidth="1"/>
    <col min="17" max="18" width="6.7109375" style="60" customWidth="1"/>
    <col min="19" max="16384" width="9.140625" style="60" customWidth="1"/>
  </cols>
  <sheetData>
    <row r="1" spans="1:23" s="16" customFormat="1" ht="12.75">
      <c r="A1" s="61"/>
      <c r="B1" s="62" t="s">
        <v>52</v>
      </c>
      <c r="C1" s="63">
        <f>'Kadar.ode.'!C1</f>
        <v>0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  <c r="O1" s="17"/>
      <c r="P1" s="17"/>
      <c r="Q1" s="17"/>
      <c r="R1" s="18"/>
      <c r="S1" s="17"/>
      <c r="T1" s="18"/>
      <c r="W1" s="19"/>
    </row>
    <row r="2" spans="1:23" s="16" customFormat="1" ht="12.75">
      <c r="A2" s="61"/>
      <c r="B2" s="62" t="s">
        <v>54</v>
      </c>
      <c r="C2" s="63">
        <f>'Kadar.ode.'!C2</f>
        <v>0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  <c r="O2" s="17"/>
      <c r="P2" s="17"/>
      <c r="Q2" s="17"/>
      <c r="R2" s="18"/>
      <c r="S2" s="17"/>
      <c r="T2" s="18"/>
      <c r="W2" s="19"/>
    </row>
    <row r="3" spans="1:23" s="16" customFormat="1" ht="12.75">
      <c r="A3" s="61"/>
      <c r="B3" s="62" t="s">
        <v>56</v>
      </c>
      <c r="C3" s="22">
        <f>'Kadar.ode.'!C3</f>
        <v>0</v>
      </c>
      <c r="D3" s="66"/>
      <c r="E3" s="64"/>
      <c r="F3" s="64"/>
      <c r="G3" s="64"/>
      <c r="H3" s="64"/>
      <c r="I3" s="64"/>
      <c r="J3" s="64"/>
      <c r="K3" s="64"/>
      <c r="L3" s="64"/>
      <c r="M3" s="64"/>
      <c r="N3" s="65"/>
      <c r="O3" s="17"/>
      <c r="P3" s="17"/>
      <c r="Q3" s="17"/>
      <c r="R3" s="18"/>
      <c r="S3" s="17"/>
      <c r="T3" s="18"/>
      <c r="W3" s="19"/>
    </row>
    <row r="4" spans="1:23" s="16" customFormat="1" ht="12.75">
      <c r="A4" s="61"/>
      <c r="B4" s="62" t="s">
        <v>91</v>
      </c>
      <c r="C4" s="25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17"/>
      <c r="P4" s="17"/>
      <c r="Q4" s="17"/>
      <c r="R4" s="18"/>
      <c r="S4" s="17"/>
      <c r="T4" s="18"/>
      <c r="W4" s="19"/>
    </row>
    <row r="5" spans="1:23" s="16" customFormat="1" ht="10.5" customHeight="1">
      <c r="A5" s="28"/>
      <c r="C5" s="69"/>
      <c r="F5" s="30"/>
      <c r="G5" s="30"/>
      <c r="H5" s="30"/>
      <c r="I5" s="30"/>
      <c r="J5" s="30"/>
      <c r="K5" s="30"/>
      <c r="L5" s="30"/>
      <c r="M5" s="30"/>
      <c r="O5" s="17"/>
      <c r="P5" s="17"/>
      <c r="Q5" s="17"/>
      <c r="R5" s="18"/>
      <c r="S5" s="17"/>
      <c r="T5" s="18"/>
      <c r="W5" s="19"/>
    </row>
    <row r="6" spans="1:18" ht="55.5" customHeight="1">
      <c r="A6" s="31" t="s">
        <v>92</v>
      </c>
      <c r="B6" s="70" t="s">
        <v>93</v>
      </c>
      <c r="C6" s="70" t="s">
        <v>94</v>
      </c>
      <c r="D6" s="70" t="s">
        <v>95</v>
      </c>
      <c r="E6" s="70" t="s">
        <v>64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70" t="s">
        <v>65</v>
      </c>
      <c r="Q6" s="70"/>
      <c r="R6" s="70"/>
    </row>
    <row r="7" spans="1:18" s="73" customFormat="1" ht="88.5" customHeight="1">
      <c r="A7" s="31"/>
      <c r="B7" s="70"/>
      <c r="C7" s="70"/>
      <c r="D7" s="70"/>
      <c r="E7" s="71" t="s">
        <v>96</v>
      </c>
      <c r="F7" s="72" t="s">
        <v>71</v>
      </c>
      <c r="G7" s="72" t="s">
        <v>72</v>
      </c>
      <c r="H7" s="71" t="s">
        <v>97</v>
      </c>
      <c r="I7" s="71" t="s">
        <v>98</v>
      </c>
      <c r="J7" s="71" t="s">
        <v>99</v>
      </c>
      <c r="K7" s="71" t="s">
        <v>100</v>
      </c>
      <c r="L7" s="71" t="s">
        <v>101</v>
      </c>
      <c r="M7" s="71" t="s">
        <v>78</v>
      </c>
      <c r="N7" s="71" t="s">
        <v>102</v>
      </c>
      <c r="O7" s="71" t="s">
        <v>103</v>
      </c>
      <c r="P7" s="71" t="s">
        <v>104</v>
      </c>
      <c r="Q7" s="71" t="s">
        <v>105</v>
      </c>
      <c r="R7" s="71" t="s">
        <v>106</v>
      </c>
    </row>
    <row r="8" spans="1:18" ht="12" customHeight="1">
      <c r="A8" s="38" t="s">
        <v>39</v>
      </c>
      <c r="B8" s="38"/>
      <c r="C8" s="38"/>
      <c r="D8" s="38"/>
      <c r="E8" s="74"/>
      <c r="F8" s="74"/>
      <c r="G8" s="74"/>
      <c r="H8" s="40"/>
      <c r="I8" s="75">
        <f>E8-H8</f>
        <v>0</v>
      </c>
      <c r="J8" s="74"/>
      <c r="K8" s="40"/>
      <c r="L8" s="75">
        <f>J8-K8</f>
        <v>0</v>
      </c>
      <c r="M8" s="38"/>
      <c r="N8" s="40"/>
      <c r="O8" s="75">
        <f>M8-N8</f>
        <v>0</v>
      </c>
      <c r="P8" s="76"/>
      <c r="Q8" s="76"/>
      <c r="R8" s="76"/>
    </row>
    <row r="9" spans="1:18" ht="12" customHeight="1">
      <c r="A9" s="38"/>
      <c r="B9" s="38"/>
      <c r="C9" s="38"/>
      <c r="D9" s="38"/>
      <c r="E9" s="38"/>
      <c r="F9" s="74"/>
      <c r="G9" s="74"/>
      <c r="H9" s="40"/>
      <c r="I9" s="75">
        <f>E9-H9</f>
        <v>0</v>
      </c>
      <c r="J9" s="74"/>
      <c r="K9" s="40"/>
      <c r="L9" s="75">
        <f>J9-K9</f>
        <v>0</v>
      </c>
      <c r="M9" s="38"/>
      <c r="N9" s="40"/>
      <c r="O9" s="75">
        <f>M9-N9</f>
        <v>0</v>
      </c>
      <c r="P9" s="76"/>
      <c r="Q9" s="76"/>
      <c r="R9" s="76"/>
    </row>
    <row r="10" spans="1:18" ht="12" customHeight="1">
      <c r="A10" s="77"/>
      <c r="B10" s="38"/>
      <c r="C10" s="38"/>
      <c r="D10" s="38"/>
      <c r="E10" s="38"/>
      <c r="F10" s="74"/>
      <c r="G10" s="74"/>
      <c r="H10" s="40"/>
      <c r="I10" s="75">
        <f>E10-H10</f>
        <v>0</v>
      </c>
      <c r="J10" s="74"/>
      <c r="K10" s="40"/>
      <c r="L10" s="75">
        <f>J10-K10</f>
        <v>0</v>
      </c>
      <c r="M10" s="38"/>
      <c r="N10" s="40"/>
      <c r="O10" s="75">
        <f>M10-N10</f>
        <v>0</v>
      </c>
      <c r="P10" s="76"/>
      <c r="Q10" s="76"/>
      <c r="R10" s="76"/>
    </row>
    <row r="11" spans="1:18" ht="12" customHeight="1">
      <c r="A11" s="38"/>
      <c r="B11" s="38"/>
      <c r="C11" s="38"/>
      <c r="D11" s="38"/>
      <c r="E11" s="38"/>
      <c r="F11" s="74"/>
      <c r="G11" s="74"/>
      <c r="H11" s="40"/>
      <c r="I11" s="75">
        <f>E11-H11</f>
        <v>0</v>
      </c>
      <c r="J11" s="38"/>
      <c r="K11" s="40"/>
      <c r="L11" s="75">
        <f>J11-K11</f>
        <v>0</v>
      </c>
      <c r="M11" s="38"/>
      <c r="N11" s="40"/>
      <c r="O11" s="75">
        <f>M11-N11</f>
        <v>0</v>
      </c>
      <c r="P11" s="76"/>
      <c r="Q11" s="76"/>
      <c r="R11" s="76"/>
    </row>
    <row r="12" spans="1:18" ht="12" customHeight="1">
      <c r="A12" s="38"/>
      <c r="B12" s="38"/>
      <c r="C12" s="38"/>
      <c r="D12" s="38"/>
      <c r="E12" s="38"/>
      <c r="F12" s="74"/>
      <c r="G12" s="74"/>
      <c r="H12" s="40"/>
      <c r="I12" s="75">
        <f>E12-H12</f>
        <v>0</v>
      </c>
      <c r="J12" s="38"/>
      <c r="K12" s="40"/>
      <c r="L12" s="75">
        <f>J12-K12</f>
        <v>0</v>
      </c>
      <c r="M12" s="38"/>
      <c r="N12" s="40"/>
      <c r="O12" s="75">
        <f>M12-N12</f>
        <v>0</v>
      </c>
      <c r="P12" s="76"/>
      <c r="Q12" s="76"/>
      <c r="R12" s="76"/>
    </row>
    <row r="13" spans="1:18" ht="12" customHeight="1">
      <c r="A13" s="38"/>
      <c r="B13" s="38"/>
      <c r="C13" s="38"/>
      <c r="D13" s="38"/>
      <c r="E13" s="38"/>
      <c r="F13" s="74"/>
      <c r="G13" s="74"/>
      <c r="H13" s="40"/>
      <c r="I13" s="75">
        <f>E13-H13</f>
        <v>0</v>
      </c>
      <c r="J13" s="38"/>
      <c r="K13" s="40"/>
      <c r="L13" s="75">
        <f>J13-K13</f>
        <v>0</v>
      </c>
      <c r="M13" s="38"/>
      <c r="N13" s="40"/>
      <c r="O13" s="75">
        <f>M13-N13</f>
        <v>0</v>
      </c>
      <c r="P13" s="76"/>
      <c r="Q13" s="76"/>
      <c r="R13" s="76"/>
    </row>
    <row r="14" spans="1:18" ht="12" customHeight="1">
      <c r="A14" s="38"/>
      <c r="B14" s="38"/>
      <c r="C14" s="38"/>
      <c r="D14" s="38"/>
      <c r="E14" s="38"/>
      <c r="F14" s="74"/>
      <c r="G14" s="74"/>
      <c r="H14" s="40"/>
      <c r="I14" s="75">
        <f>E14-H14</f>
        <v>0</v>
      </c>
      <c r="J14" s="38"/>
      <c r="K14" s="40"/>
      <c r="L14" s="75">
        <f>J14-K14</f>
        <v>0</v>
      </c>
      <c r="M14" s="38"/>
      <c r="N14" s="40"/>
      <c r="O14" s="75">
        <f>M14-N14</f>
        <v>0</v>
      </c>
      <c r="P14" s="76"/>
      <c r="Q14" s="76"/>
      <c r="R14" s="76"/>
    </row>
    <row r="15" spans="1:18" ht="12" customHeight="1">
      <c r="A15" s="38"/>
      <c r="B15" s="38"/>
      <c r="C15" s="38"/>
      <c r="D15" s="38"/>
      <c r="E15" s="38"/>
      <c r="F15" s="74"/>
      <c r="G15" s="74"/>
      <c r="H15" s="40"/>
      <c r="I15" s="75">
        <f>E15-H15</f>
        <v>0</v>
      </c>
      <c r="J15" s="38"/>
      <c r="K15" s="40"/>
      <c r="L15" s="75">
        <f>J15-K15</f>
        <v>0</v>
      </c>
      <c r="M15" s="38"/>
      <c r="N15" s="40"/>
      <c r="O15" s="75">
        <f>M15-N15</f>
        <v>0</v>
      </c>
      <c r="P15" s="76"/>
      <c r="Q15" s="76"/>
      <c r="R15" s="76"/>
    </row>
    <row r="16" spans="1:18" ht="12" customHeight="1">
      <c r="A16" s="38"/>
      <c r="B16" s="38"/>
      <c r="C16" s="38"/>
      <c r="D16" s="38"/>
      <c r="E16" s="38"/>
      <c r="F16" s="74"/>
      <c r="G16" s="74"/>
      <c r="H16" s="40"/>
      <c r="I16" s="75">
        <f>E16-H16</f>
        <v>0</v>
      </c>
      <c r="J16" s="38"/>
      <c r="K16" s="40"/>
      <c r="L16" s="75">
        <f>J16-K16</f>
        <v>0</v>
      </c>
      <c r="M16" s="38"/>
      <c r="N16" s="40"/>
      <c r="O16" s="75">
        <f>M16-N16</f>
        <v>0</v>
      </c>
      <c r="P16" s="76"/>
      <c r="Q16" s="76"/>
      <c r="R16" s="76"/>
    </row>
    <row r="17" spans="1:18" ht="12" customHeight="1">
      <c r="A17" s="38"/>
      <c r="B17" s="38"/>
      <c r="C17" s="38"/>
      <c r="D17" s="38"/>
      <c r="E17" s="38"/>
      <c r="F17" s="74"/>
      <c r="G17" s="74"/>
      <c r="H17" s="40"/>
      <c r="I17" s="75">
        <f>E17-H17</f>
        <v>0</v>
      </c>
      <c r="J17" s="38"/>
      <c r="K17" s="40"/>
      <c r="L17" s="75">
        <f>J17-K17</f>
        <v>0</v>
      </c>
      <c r="M17" s="38"/>
      <c r="N17" s="40"/>
      <c r="O17" s="75">
        <f>M17-N17</f>
        <v>0</v>
      </c>
      <c r="P17" s="76"/>
      <c r="Q17" s="76"/>
      <c r="R17" s="76"/>
    </row>
    <row r="18" spans="1:18" s="78" customFormat="1" ht="12" customHeight="1">
      <c r="A18" s="40" t="s">
        <v>69</v>
      </c>
      <c r="B18" s="40"/>
      <c r="C18" s="40"/>
      <c r="D18" s="40"/>
      <c r="E18" s="40">
        <f>SUM(E8:E17)</f>
        <v>0</v>
      </c>
      <c r="F18" s="40">
        <f>SUM(F8:F17)</f>
        <v>0</v>
      </c>
      <c r="G18" s="40">
        <f>SUM(G8:G17)</f>
        <v>0</v>
      </c>
      <c r="H18" s="40">
        <f>SUM(H8:H17)</f>
        <v>0</v>
      </c>
      <c r="I18" s="40">
        <f>SUM(I8:I17)</f>
        <v>0</v>
      </c>
      <c r="J18" s="40">
        <f>SUM(J8:J17)</f>
        <v>0</v>
      </c>
      <c r="K18" s="40">
        <f>SUM(K8:K17)</f>
        <v>0</v>
      </c>
      <c r="L18" s="40">
        <f>SUM(L8:L17)</f>
        <v>0</v>
      </c>
      <c r="M18" s="40">
        <f>SUM(M8:M17)</f>
        <v>0</v>
      </c>
      <c r="N18" s="40">
        <f>SUM(N8:N17)</f>
        <v>0</v>
      </c>
      <c r="O18" s="40">
        <f>SUM(O8:O17)</f>
        <v>0</v>
      </c>
      <c r="P18" s="40">
        <f>SUM(P8:P17)</f>
        <v>0</v>
      </c>
      <c r="Q18" s="40">
        <f>SUM(Q8:Q17)</f>
        <v>0</v>
      </c>
      <c r="R18" s="40">
        <f>SUM(R8:R17)</f>
        <v>0</v>
      </c>
    </row>
    <row r="19" ht="12.75">
      <c r="A19" s="79" t="s">
        <v>107</v>
      </c>
    </row>
    <row r="20" spans="1:15" s="81" customFormat="1" ht="27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spans="2:15" s="81" customFormat="1" ht="17.25" customHeight="1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</row>
    <row r="22" spans="1:18" ht="12.75">
      <c r="A22" s="83"/>
      <c r="B22" s="83"/>
      <c r="C22" s="83"/>
      <c r="D22" s="83"/>
      <c r="E22" s="84"/>
      <c r="F22" s="84"/>
      <c r="G22" s="84"/>
      <c r="H22" s="84"/>
      <c r="I22" s="84"/>
      <c r="J22" s="84"/>
      <c r="K22" s="84"/>
      <c r="L22" s="84"/>
      <c r="M22" s="83"/>
      <c r="N22" s="83"/>
      <c r="O22" s="83"/>
      <c r="R22" s="85"/>
    </row>
    <row r="23" spans="1:15" ht="12.75">
      <c r="A23" s="83"/>
      <c r="B23" s="83"/>
      <c r="C23" s="83"/>
      <c r="D23" s="83"/>
      <c r="E23" s="84"/>
      <c r="F23" s="84"/>
      <c r="G23" s="84"/>
      <c r="H23" s="84"/>
      <c r="I23" s="84"/>
      <c r="J23" s="84"/>
      <c r="K23" s="84"/>
      <c r="L23" s="84"/>
      <c r="M23" s="83"/>
      <c r="N23" s="83"/>
      <c r="O23" s="83"/>
    </row>
    <row r="24" spans="1:15" ht="12.75">
      <c r="A24" s="83"/>
      <c r="B24" s="83"/>
      <c r="C24" s="83"/>
      <c r="D24" s="83"/>
      <c r="E24" s="84"/>
      <c r="F24" s="84"/>
      <c r="G24" s="84"/>
      <c r="H24" s="84"/>
      <c r="I24" s="84"/>
      <c r="J24" s="84"/>
      <c r="K24" s="84"/>
      <c r="L24" s="84"/>
      <c r="M24" s="83"/>
      <c r="N24" s="83"/>
      <c r="O24" s="83"/>
    </row>
  </sheetData>
  <sheetProtection selectLockedCells="1" selectUnlockedCells="1"/>
  <mergeCells count="6">
    <mergeCell ref="A6:A7"/>
    <mergeCell ref="B6:B7"/>
    <mergeCell ref="C6:C7"/>
    <mergeCell ref="D6:D7"/>
    <mergeCell ref="E6:O6"/>
    <mergeCell ref="P6:R6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0.421875" style="16" customWidth="1"/>
    <col min="2" max="2" width="6.7109375" style="19" customWidth="1"/>
    <col min="3" max="3" width="5.00390625" style="19" customWidth="1"/>
    <col min="4" max="8" width="5.28125" style="19" customWidth="1"/>
    <col min="9" max="9" width="5.28125" style="51" customWidth="1"/>
    <col min="10" max="10" width="4.57421875" style="51" customWidth="1"/>
    <col min="11" max="11" width="4.8515625" style="16" customWidth="1"/>
    <col min="12" max="12" width="5.28125" style="19" customWidth="1"/>
    <col min="13" max="14" width="5.28125" style="16" customWidth="1"/>
    <col min="15" max="15" width="4.7109375" style="16" customWidth="1"/>
    <col min="16" max="16" width="4.8515625" style="16" customWidth="1"/>
    <col min="17" max="23" width="5.28125" style="16" customWidth="1"/>
    <col min="24" max="16384" width="9.140625" style="16" customWidth="1"/>
  </cols>
  <sheetData>
    <row r="1" spans="1:16" ht="12.75">
      <c r="A1" s="61"/>
      <c r="B1" s="62" t="s">
        <v>52</v>
      </c>
      <c r="C1" s="63">
        <f>'Kadar.ode.'!C1</f>
        <v>0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</row>
    <row r="2" spans="1:16" ht="12.75">
      <c r="A2" s="61"/>
      <c r="B2" s="62" t="s">
        <v>54</v>
      </c>
      <c r="C2" s="63">
        <f>'Kadar.ode.'!C2</f>
        <v>0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</row>
    <row r="3" spans="1:16" ht="12.75">
      <c r="A3" s="61"/>
      <c r="B3" s="62" t="s">
        <v>56</v>
      </c>
      <c r="C3" s="22">
        <f>'Kadar.ode.'!C3</f>
        <v>0</v>
      </c>
      <c r="D3" s="66"/>
      <c r="E3" s="66"/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</row>
    <row r="4" spans="1:16" ht="12.75">
      <c r="A4" s="61"/>
      <c r="B4" s="62" t="s">
        <v>108</v>
      </c>
      <c r="C4" s="25" t="s">
        <v>13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3" s="16" customFormat="1" ht="9" customHeight="1">
      <c r="A5" s="28"/>
      <c r="C5" s="29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23" ht="45.75" customHeight="1">
      <c r="A6" s="70" t="s">
        <v>109</v>
      </c>
      <c r="B6" s="87" t="s">
        <v>110</v>
      </c>
      <c r="C6" s="32" t="s">
        <v>111</v>
      </c>
      <c r="D6" s="88" t="s">
        <v>64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 t="s">
        <v>65</v>
      </c>
      <c r="U6" s="88"/>
      <c r="V6" s="88"/>
      <c r="W6" s="88"/>
    </row>
    <row r="7" spans="1:23" s="91" customFormat="1" ht="66" customHeight="1">
      <c r="A7" s="70"/>
      <c r="B7" s="87"/>
      <c r="C7" s="32"/>
      <c r="D7" s="87" t="s">
        <v>96</v>
      </c>
      <c r="E7" s="87" t="s">
        <v>112</v>
      </c>
      <c r="F7" s="32" t="s">
        <v>71</v>
      </c>
      <c r="G7" s="32" t="s">
        <v>72</v>
      </c>
      <c r="H7" s="87" t="s">
        <v>113</v>
      </c>
      <c r="I7" s="89" t="s">
        <v>80</v>
      </c>
      <c r="J7" s="32" t="s">
        <v>114</v>
      </c>
      <c r="K7" s="90" t="s">
        <v>115</v>
      </c>
      <c r="L7" s="90" t="s">
        <v>116</v>
      </c>
      <c r="M7" s="90" t="s">
        <v>113</v>
      </c>
      <c r="N7" s="89" t="s">
        <v>80</v>
      </c>
      <c r="O7" s="32" t="s">
        <v>114</v>
      </c>
      <c r="P7" s="87" t="s">
        <v>115</v>
      </c>
      <c r="Q7" s="90" t="s">
        <v>117</v>
      </c>
      <c r="R7" s="90" t="s">
        <v>118</v>
      </c>
      <c r="S7" s="90" t="s">
        <v>119</v>
      </c>
      <c r="T7" s="87" t="s">
        <v>104</v>
      </c>
      <c r="U7" s="87" t="s">
        <v>120</v>
      </c>
      <c r="V7" s="87" t="s">
        <v>121</v>
      </c>
      <c r="W7" s="87" t="s">
        <v>106</v>
      </c>
    </row>
    <row r="8" spans="1:23" ht="12.75">
      <c r="A8" s="92" t="s">
        <v>122</v>
      </c>
      <c r="B8" s="38"/>
      <c r="C8" s="74"/>
      <c r="D8" s="38"/>
      <c r="E8" s="38"/>
      <c r="F8" s="74"/>
      <c r="G8" s="74"/>
      <c r="H8" s="38"/>
      <c r="I8" s="39"/>
      <c r="J8" s="42">
        <f>SUM(H8:I8)</f>
        <v>0</v>
      </c>
      <c r="K8" s="93">
        <f>D8-(H8+I8)</f>
        <v>0</v>
      </c>
      <c r="L8" s="38"/>
      <c r="M8" s="38"/>
      <c r="N8" s="38"/>
      <c r="O8" s="40">
        <f>SUM(M8:N8)</f>
        <v>0</v>
      </c>
      <c r="P8" s="94">
        <f>L8-(M8+N8)</f>
        <v>0</v>
      </c>
      <c r="Q8" s="95"/>
      <c r="R8" s="95"/>
      <c r="S8" s="94">
        <f>Q8-R8</f>
        <v>0</v>
      </c>
      <c r="T8" s="96"/>
      <c r="U8" s="96"/>
      <c r="V8" s="96"/>
      <c r="W8" s="96"/>
    </row>
    <row r="9" spans="1:23" ht="12.75">
      <c r="A9" s="92" t="s">
        <v>123</v>
      </c>
      <c r="B9" s="38"/>
      <c r="C9" s="74"/>
      <c r="D9" s="38"/>
      <c r="E9" s="38"/>
      <c r="F9" s="74"/>
      <c r="G9" s="74"/>
      <c r="H9" s="38"/>
      <c r="I9" s="39"/>
      <c r="J9" s="42">
        <f>SUM(H9:I9)</f>
        <v>0</v>
      </c>
      <c r="K9" s="93">
        <f>D9-(H9+I9)</f>
        <v>0</v>
      </c>
      <c r="L9" s="38"/>
      <c r="M9" s="38"/>
      <c r="N9" s="38"/>
      <c r="O9" s="40">
        <f>SUM(M9:N9)</f>
        <v>0</v>
      </c>
      <c r="P9" s="94">
        <f>L9-(M9+N9)</f>
        <v>0</v>
      </c>
      <c r="Q9" s="95"/>
      <c r="R9" s="95"/>
      <c r="S9" s="94">
        <f>Q9-R9</f>
        <v>0</v>
      </c>
      <c r="T9" s="96"/>
      <c r="U9" s="96"/>
      <c r="V9" s="96"/>
      <c r="W9" s="96"/>
    </row>
    <row r="10" spans="1:23" ht="12.75">
      <c r="A10" s="92" t="s">
        <v>124</v>
      </c>
      <c r="B10" s="38"/>
      <c r="C10" s="74"/>
      <c r="D10" s="38"/>
      <c r="E10" s="38"/>
      <c r="F10" s="74"/>
      <c r="G10" s="74"/>
      <c r="H10" s="38"/>
      <c r="I10" s="39"/>
      <c r="J10" s="42">
        <f>SUM(H10:I10)</f>
        <v>0</v>
      </c>
      <c r="K10" s="93">
        <f>D10-(H10+I10)</f>
        <v>0</v>
      </c>
      <c r="L10" s="38"/>
      <c r="M10" s="38"/>
      <c r="N10" s="38"/>
      <c r="O10" s="40">
        <f>SUM(M10:N10)</f>
        <v>0</v>
      </c>
      <c r="P10" s="94">
        <f>L10-(M10+N10)</f>
        <v>0</v>
      </c>
      <c r="Q10" s="95"/>
      <c r="R10" s="95"/>
      <c r="S10" s="94">
        <f>Q10-R10</f>
        <v>0</v>
      </c>
      <c r="T10" s="96"/>
      <c r="U10" s="96"/>
      <c r="V10" s="96"/>
      <c r="W10" s="96"/>
    </row>
    <row r="11" spans="1:23" ht="12.75">
      <c r="A11" s="92" t="s">
        <v>125</v>
      </c>
      <c r="B11" s="38"/>
      <c r="C11" s="74"/>
      <c r="D11" s="38"/>
      <c r="E11" s="38"/>
      <c r="F11" s="74"/>
      <c r="G11" s="74"/>
      <c r="H11" s="38"/>
      <c r="I11" s="39"/>
      <c r="J11" s="42">
        <f>SUM(H11:I11)</f>
        <v>0</v>
      </c>
      <c r="K11" s="93">
        <f>(D11+E11)-(H11+I11)</f>
        <v>0</v>
      </c>
      <c r="L11" s="38"/>
      <c r="M11" s="38"/>
      <c r="N11" s="38"/>
      <c r="O11" s="40">
        <f>SUM(M11:N11)</f>
        <v>0</v>
      </c>
      <c r="P11" s="94">
        <f>L11-(M11+N11)</f>
        <v>0</v>
      </c>
      <c r="Q11" s="95"/>
      <c r="R11" s="95"/>
      <c r="S11" s="94">
        <f>Q11-R11</f>
        <v>0</v>
      </c>
      <c r="T11" s="96"/>
      <c r="U11" s="96"/>
      <c r="V11" s="96"/>
      <c r="W11" s="96"/>
    </row>
    <row r="12" spans="1:23" ht="12.75">
      <c r="A12" s="92" t="s">
        <v>126</v>
      </c>
      <c r="B12" s="38"/>
      <c r="C12" s="74"/>
      <c r="D12" s="38"/>
      <c r="E12" s="38"/>
      <c r="F12" s="74"/>
      <c r="G12" s="74"/>
      <c r="H12" s="38"/>
      <c r="I12" s="39"/>
      <c r="J12" s="42">
        <f>SUM(H12:I12)</f>
        <v>0</v>
      </c>
      <c r="K12" s="93">
        <f>D12-(H12+I12)</f>
        <v>0</v>
      </c>
      <c r="L12" s="38"/>
      <c r="M12" s="38"/>
      <c r="N12" s="38"/>
      <c r="O12" s="40">
        <f>SUM(M12:N12)</f>
        <v>0</v>
      </c>
      <c r="P12" s="94">
        <f>L12-(M12+N12)</f>
        <v>0</v>
      </c>
      <c r="Q12" s="95"/>
      <c r="R12" s="95"/>
      <c r="S12" s="94">
        <f>Q12-R12</f>
        <v>0</v>
      </c>
      <c r="T12" s="96"/>
      <c r="U12" s="96"/>
      <c r="V12" s="96"/>
      <c r="W12" s="96"/>
    </row>
    <row r="13" spans="1:23" ht="12.75">
      <c r="A13" s="92" t="s">
        <v>127</v>
      </c>
      <c r="B13" s="38"/>
      <c r="C13" s="74"/>
      <c r="D13" s="38"/>
      <c r="E13" s="38"/>
      <c r="F13" s="74"/>
      <c r="G13" s="74"/>
      <c r="H13" s="38"/>
      <c r="I13" s="39"/>
      <c r="J13" s="42">
        <f>SUM(H13:I13)</f>
        <v>0</v>
      </c>
      <c r="K13" s="93">
        <f>D13-(H13+I13)</f>
        <v>0</v>
      </c>
      <c r="L13" s="38"/>
      <c r="M13" s="38"/>
      <c r="N13" s="38"/>
      <c r="O13" s="40">
        <f>SUM(M13:N13)</f>
        <v>0</v>
      </c>
      <c r="P13" s="94">
        <f>L13-(M13+N13)</f>
        <v>0</v>
      </c>
      <c r="Q13" s="95"/>
      <c r="R13" s="95"/>
      <c r="S13" s="94">
        <f>Q13-R13</f>
        <v>0</v>
      </c>
      <c r="T13" s="96"/>
      <c r="U13" s="96"/>
      <c r="V13" s="96"/>
      <c r="W13" s="96"/>
    </row>
    <row r="14" spans="1:23" ht="12.75">
      <c r="A14" s="92" t="s">
        <v>128</v>
      </c>
      <c r="B14" s="38"/>
      <c r="C14" s="74"/>
      <c r="D14" s="38"/>
      <c r="E14" s="38"/>
      <c r="F14" s="74"/>
      <c r="G14" s="74"/>
      <c r="H14" s="38"/>
      <c r="I14" s="39"/>
      <c r="J14" s="42">
        <f>SUM(H14:I14)</f>
        <v>0</v>
      </c>
      <c r="K14" s="93">
        <f>D14-(H14+I14)</f>
        <v>0</v>
      </c>
      <c r="L14" s="38"/>
      <c r="M14" s="38"/>
      <c r="N14" s="38"/>
      <c r="O14" s="40">
        <f>SUM(M14:N14)</f>
        <v>0</v>
      </c>
      <c r="P14" s="94">
        <f>L14-(M14+N14)</f>
        <v>0</v>
      </c>
      <c r="Q14" s="95"/>
      <c r="R14" s="95"/>
      <c r="S14" s="94">
        <f>Q14-R14</f>
        <v>0</v>
      </c>
      <c r="T14" s="96"/>
      <c r="U14" s="96"/>
      <c r="V14" s="96"/>
      <c r="W14" s="96"/>
    </row>
    <row r="15" spans="1:23" ht="12.75">
      <c r="A15" s="92" t="s">
        <v>129</v>
      </c>
      <c r="B15" s="38"/>
      <c r="C15" s="74"/>
      <c r="D15" s="38"/>
      <c r="E15" s="38"/>
      <c r="F15" s="74"/>
      <c r="G15" s="74"/>
      <c r="H15" s="38"/>
      <c r="I15" s="39"/>
      <c r="J15" s="42">
        <f>SUM(H15:I15)</f>
        <v>0</v>
      </c>
      <c r="K15" s="93">
        <f>D15-(H15+I15)</f>
        <v>0</v>
      </c>
      <c r="L15" s="38"/>
      <c r="M15" s="38"/>
      <c r="N15" s="38"/>
      <c r="O15" s="40">
        <f>SUM(M15:N15)</f>
        <v>0</v>
      </c>
      <c r="P15" s="94">
        <f>L15-(M15+N15)</f>
        <v>0</v>
      </c>
      <c r="Q15" s="95"/>
      <c r="R15" s="95"/>
      <c r="S15" s="94">
        <f>Q15-R15</f>
        <v>0</v>
      </c>
      <c r="T15" s="96"/>
      <c r="U15" s="96"/>
      <c r="V15" s="96"/>
      <c r="W15" s="96"/>
    </row>
    <row r="16" spans="1:23" ht="12.75">
      <c r="A16" s="92" t="s">
        <v>130</v>
      </c>
      <c r="B16" s="38"/>
      <c r="C16" s="74"/>
      <c r="D16" s="38"/>
      <c r="E16" s="38"/>
      <c r="F16" s="74"/>
      <c r="G16" s="74"/>
      <c r="H16" s="38"/>
      <c r="I16" s="39"/>
      <c r="J16" s="42">
        <f>SUM(H16:I16)</f>
        <v>0</v>
      </c>
      <c r="K16" s="93">
        <f>D16-(H16+I16)</f>
        <v>0</v>
      </c>
      <c r="L16" s="38"/>
      <c r="M16" s="38"/>
      <c r="N16" s="38"/>
      <c r="O16" s="40">
        <f>SUM(M16:N16)</f>
        <v>0</v>
      </c>
      <c r="P16" s="94">
        <f>L16-(M16+N16)</f>
        <v>0</v>
      </c>
      <c r="Q16" s="95"/>
      <c r="R16" s="95"/>
      <c r="S16" s="94">
        <f>Q16-R16</f>
        <v>0</v>
      </c>
      <c r="T16" s="96"/>
      <c r="U16" s="96"/>
      <c r="V16" s="96"/>
      <c r="W16" s="96"/>
    </row>
    <row r="17" spans="1:23" ht="12.75">
      <c r="A17" s="92" t="s">
        <v>131</v>
      </c>
      <c r="B17" s="38"/>
      <c r="C17" s="74"/>
      <c r="D17" s="38"/>
      <c r="E17" s="38"/>
      <c r="F17" s="74"/>
      <c r="G17" s="74"/>
      <c r="H17" s="38"/>
      <c r="I17" s="39"/>
      <c r="J17" s="42">
        <f>SUM(H17:I17)</f>
        <v>0</v>
      </c>
      <c r="K17" s="93">
        <f>D17-(H17+I17)</f>
        <v>0</v>
      </c>
      <c r="L17" s="38"/>
      <c r="M17" s="38"/>
      <c r="N17" s="38"/>
      <c r="O17" s="40">
        <f>SUM(M17:N17)</f>
        <v>0</v>
      </c>
      <c r="P17" s="94">
        <f>L17-(M17+N17)</f>
        <v>0</v>
      </c>
      <c r="Q17" s="95"/>
      <c r="R17" s="95"/>
      <c r="S17" s="94">
        <f>Q17-R17</f>
        <v>0</v>
      </c>
      <c r="T17" s="96"/>
      <c r="U17" s="96"/>
      <c r="V17" s="96"/>
      <c r="W17" s="96"/>
    </row>
    <row r="18" spans="1:23" ht="12.75">
      <c r="A18" s="92" t="s">
        <v>132</v>
      </c>
      <c r="B18" s="38"/>
      <c r="C18" s="74"/>
      <c r="D18" s="38"/>
      <c r="E18" s="38"/>
      <c r="F18" s="74"/>
      <c r="G18" s="74"/>
      <c r="H18" s="38"/>
      <c r="I18" s="39"/>
      <c r="J18" s="42">
        <f>SUM(H18:I18)</f>
        <v>0</v>
      </c>
      <c r="K18" s="93">
        <f>E18-(H18+I18)</f>
        <v>0</v>
      </c>
      <c r="L18" s="38"/>
      <c r="M18" s="38"/>
      <c r="N18" s="38"/>
      <c r="O18" s="40">
        <f>SUM(M18:N18)</f>
        <v>0</v>
      </c>
      <c r="P18" s="94">
        <f>L18-(M18+N18)</f>
        <v>0</v>
      </c>
      <c r="Q18" s="95"/>
      <c r="R18" s="95"/>
      <c r="S18" s="94">
        <f>Q18-R18</f>
        <v>0</v>
      </c>
      <c r="T18" s="96"/>
      <c r="U18" s="96"/>
      <c r="V18" s="96"/>
      <c r="W18" s="96"/>
    </row>
    <row r="19" spans="1:23" ht="12.75">
      <c r="A19" s="92" t="s">
        <v>133</v>
      </c>
      <c r="B19" s="38"/>
      <c r="C19" s="74"/>
      <c r="D19" s="38"/>
      <c r="E19" s="38"/>
      <c r="F19" s="74"/>
      <c r="G19" s="74"/>
      <c r="H19" s="38"/>
      <c r="I19" s="39"/>
      <c r="J19" s="42">
        <f>SUM(H19:I19)</f>
        <v>0</v>
      </c>
      <c r="K19" s="93">
        <f>D19-(H19+I19)</f>
        <v>0</v>
      </c>
      <c r="L19" s="38"/>
      <c r="M19" s="38"/>
      <c r="N19" s="38"/>
      <c r="O19" s="40">
        <f>SUM(M19:N19)</f>
        <v>0</v>
      </c>
      <c r="P19" s="94">
        <f>L19-(M19+N19)</f>
        <v>0</v>
      </c>
      <c r="Q19" s="95"/>
      <c r="R19" s="95"/>
      <c r="S19" s="94">
        <f>Q19-R19</f>
        <v>0</v>
      </c>
      <c r="T19" s="96"/>
      <c r="U19" s="96"/>
      <c r="V19" s="96"/>
      <c r="W19" s="96"/>
    </row>
    <row r="20" spans="1:23" ht="12.75">
      <c r="A20" s="97" t="s">
        <v>134</v>
      </c>
      <c r="B20" s="38"/>
      <c r="C20" s="74"/>
      <c r="D20" s="38"/>
      <c r="E20" s="38"/>
      <c r="F20" s="74"/>
      <c r="G20" s="74"/>
      <c r="H20" s="38"/>
      <c r="I20" s="39"/>
      <c r="J20" s="42">
        <f>SUM(H20:I20)</f>
        <v>0</v>
      </c>
      <c r="K20" s="93">
        <f>D20-(H20+I20)</f>
        <v>0</v>
      </c>
      <c r="L20" s="98"/>
      <c r="M20" s="38"/>
      <c r="N20" s="38"/>
      <c r="O20" s="40">
        <f>SUM(M20:N20)</f>
        <v>0</v>
      </c>
      <c r="P20" s="94">
        <f>L20-(M20+N20)</f>
        <v>0</v>
      </c>
      <c r="Q20" s="95"/>
      <c r="R20" s="95"/>
      <c r="S20" s="94">
        <f>Q20-R20</f>
        <v>0</v>
      </c>
      <c r="T20" s="96"/>
      <c r="U20" s="96"/>
      <c r="V20" s="96"/>
      <c r="W20" s="96"/>
    </row>
    <row r="21" spans="1:23" ht="12.75">
      <c r="A21" s="97" t="s">
        <v>135</v>
      </c>
      <c r="B21" s="38"/>
      <c r="C21" s="74"/>
      <c r="D21" s="38"/>
      <c r="E21" s="38"/>
      <c r="F21" s="74"/>
      <c r="G21" s="74"/>
      <c r="H21" s="38"/>
      <c r="I21" s="39"/>
      <c r="J21" s="42">
        <f>SUM(H21:I21)</f>
        <v>0</v>
      </c>
      <c r="K21" s="93">
        <f>D21-(H21+I21)</f>
        <v>0</v>
      </c>
      <c r="L21" s="98"/>
      <c r="M21" s="38"/>
      <c r="N21" s="38"/>
      <c r="O21" s="40">
        <f>SUM(M21:N21)</f>
        <v>0</v>
      </c>
      <c r="P21" s="94">
        <f>L21-(M21+N21)</f>
        <v>0</v>
      </c>
      <c r="Q21" s="95"/>
      <c r="R21" s="95"/>
      <c r="S21" s="94">
        <f>Q21-R21</f>
        <v>0</v>
      </c>
      <c r="T21" s="96"/>
      <c r="U21" s="96"/>
      <c r="V21" s="96"/>
      <c r="W21" s="96"/>
    </row>
    <row r="22" spans="1:23" ht="12.75">
      <c r="A22" s="99" t="s">
        <v>136</v>
      </c>
      <c r="B22" s="100"/>
      <c r="C22" s="100"/>
      <c r="D22" s="100"/>
      <c r="E22" s="100"/>
      <c r="F22" s="100"/>
      <c r="G22" s="100"/>
      <c r="H22" s="100"/>
      <c r="I22" s="101"/>
      <c r="J22" s="42">
        <f>SUM(H22:I22)</f>
        <v>0</v>
      </c>
      <c r="K22" s="93">
        <f>D22-(H22+I22)</f>
        <v>0</v>
      </c>
      <c r="L22" s="102"/>
      <c r="M22" s="100"/>
      <c r="N22" s="100"/>
      <c r="O22" s="40">
        <f>SUM(M22:N22)</f>
        <v>0</v>
      </c>
      <c r="P22" s="94">
        <f>L22-(M22+N22)</f>
        <v>0</v>
      </c>
      <c r="Q22" s="103"/>
      <c r="R22" s="103"/>
      <c r="S22" s="94">
        <f>Q22-R22</f>
        <v>0</v>
      </c>
      <c r="T22" s="104"/>
      <c r="U22" s="104"/>
      <c r="V22" s="104"/>
      <c r="W22" s="104"/>
    </row>
    <row r="23" spans="1:23" ht="20.25" customHeight="1">
      <c r="A23" s="105" t="s">
        <v>137</v>
      </c>
      <c r="B23" s="40"/>
      <c r="C23" s="40"/>
      <c r="D23" s="40">
        <f>SUM(D8:D22)</f>
        <v>0</v>
      </c>
      <c r="E23" s="40">
        <f>SUM(E8:E22)</f>
        <v>0</v>
      </c>
      <c r="F23" s="40">
        <f>SUM(F8:F22)</f>
        <v>0</v>
      </c>
      <c r="G23" s="40">
        <f>SUM(G8:G22)</f>
        <v>0</v>
      </c>
      <c r="H23" s="40">
        <f>SUM(H8:H22)</f>
        <v>0</v>
      </c>
      <c r="I23" s="42">
        <f>SUM(I8:I22)</f>
        <v>0</v>
      </c>
      <c r="J23" s="42">
        <f>SUM(J8:J22)</f>
        <v>0</v>
      </c>
      <c r="K23" s="93">
        <f>SUM(K8:K22)</f>
        <v>0</v>
      </c>
      <c r="L23" s="40">
        <f>SUM(L8:L22)</f>
        <v>0</v>
      </c>
      <c r="M23" s="40">
        <f>SUM(M8:M22)</f>
        <v>0</v>
      </c>
      <c r="N23" s="40">
        <f>SUM(N8:N22)</f>
        <v>0</v>
      </c>
      <c r="O23" s="40">
        <f>SUM(O8:O22)</f>
        <v>0</v>
      </c>
      <c r="P23" s="94">
        <f>SUM(P8:P22)</f>
        <v>0</v>
      </c>
      <c r="Q23" s="42">
        <f>SUM(Q8:Q22)</f>
        <v>0</v>
      </c>
      <c r="R23" s="42">
        <f>SUM(R8:R22)</f>
        <v>0</v>
      </c>
      <c r="S23" s="94">
        <f>SUM(S8:S22)</f>
        <v>0</v>
      </c>
      <c r="T23" s="40">
        <f>SUM(T8:T22)</f>
        <v>0</v>
      </c>
      <c r="U23" s="40">
        <f>SUM(U8:U22)</f>
        <v>0</v>
      </c>
      <c r="V23" s="40">
        <f>SUM(V8:V22)</f>
        <v>0</v>
      </c>
      <c r="W23" s="40">
        <f>SUM(W8:W22)</f>
        <v>0</v>
      </c>
    </row>
    <row r="24" spans="1:23" ht="15.75" customHeight="1">
      <c r="A24" s="106" t="s">
        <v>138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8"/>
      <c r="R24" s="108"/>
      <c r="S24" s="108"/>
      <c r="T24" s="108"/>
      <c r="U24" s="108"/>
      <c r="V24" s="108"/>
      <c r="W24" s="108"/>
    </row>
    <row r="25" ht="12.75">
      <c r="A25" s="57"/>
    </row>
  </sheetData>
  <sheetProtection selectLockedCells="1" selectUnlockedCells="1"/>
  <mergeCells count="5">
    <mergeCell ref="A6:A7"/>
    <mergeCell ref="B6:B7"/>
    <mergeCell ref="C6:C7"/>
    <mergeCell ref="D6:S6"/>
    <mergeCell ref="T6:W6"/>
  </mergeCells>
  <printOptions/>
  <pageMargins left="0.2361111111111111" right="0.2361111111111111" top="0.3541666666666667" bottom="0.35486111111111107" header="0.5118055555555555" footer="0.31527777777777777"/>
  <pageSetup horizontalDpi="300" verticalDpi="300" orientation="landscape" paperSize="9"/>
  <headerFooter alignWithMargins="0">
    <oddFooter>&amp;R&amp;"HelveticaPlain,Обичан"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8.00390625" style="60" customWidth="1"/>
    <col min="2" max="2" width="15.00390625" style="60" customWidth="1"/>
    <col min="3" max="3" width="11.7109375" style="60" customWidth="1"/>
    <col min="4" max="4" width="8.140625" style="60" customWidth="1"/>
    <col min="5" max="5" width="13.140625" style="60" customWidth="1"/>
    <col min="6" max="6" width="10.00390625" style="60" customWidth="1"/>
    <col min="7" max="7" width="8.00390625" style="60" customWidth="1"/>
    <col min="8" max="8" width="14.28125" style="60" customWidth="1"/>
    <col min="9" max="9" width="11.421875" style="60" customWidth="1"/>
    <col min="10" max="16384" width="9.140625" style="60" customWidth="1"/>
  </cols>
  <sheetData>
    <row r="1" spans="1:7" ht="12.75">
      <c r="A1" s="61"/>
      <c r="B1" s="62" t="s">
        <v>52</v>
      </c>
      <c r="C1" s="63">
        <f>'Kadar.ode.'!C1</f>
        <v>0</v>
      </c>
      <c r="D1" s="64"/>
      <c r="E1" s="64"/>
      <c r="F1" s="64"/>
      <c r="G1" s="65"/>
    </row>
    <row r="2" spans="1:7" ht="12.75">
      <c r="A2" s="61"/>
      <c r="B2" s="62" t="s">
        <v>54</v>
      </c>
      <c r="C2" s="63">
        <f>'Kadar.ode.'!C2</f>
        <v>0</v>
      </c>
      <c r="D2" s="64"/>
      <c r="E2" s="64"/>
      <c r="F2" s="64"/>
      <c r="G2" s="65"/>
    </row>
    <row r="3" spans="1:7" ht="12.75">
      <c r="A3" s="61"/>
      <c r="B3" s="62" t="s">
        <v>56</v>
      </c>
      <c r="C3" s="22">
        <f>'Kadar.ode.'!C3</f>
        <v>0</v>
      </c>
      <c r="D3" s="64"/>
      <c r="E3" s="64"/>
      <c r="F3" s="64"/>
      <c r="G3" s="65"/>
    </row>
    <row r="4" spans="1:7" ht="12.75">
      <c r="A4" s="61"/>
      <c r="B4" s="62" t="s">
        <v>139</v>
      </c>
      <c r="C4" s="25" t="s">
        <v>15</v>
      </c>
      <c r="D4" s="67"/>
      <c r="E4" s="67"/>
      <c r="F4" s="67"/>
      <c r="G4" s="68"/>
    </row>
    <row r="5" spans="1:4" ht="12" customHeight="1">
      <c r="A5" s="28"/>
      <c r="B5" s="16"/>
      <c r="C5" s="29"/>
      <c r="D5" s="109"/>
    </row>
    <row r="6" spans="1:6" ht="21.75" customHeight="1">
      <c r="A6" s="110" t="s">
        <v>110</v>
      </c>
      <c r="B6" s="110"/>
      <c r="C6" s="111"/>
      <c r="D6" s="111"/>
      <c r="E6" s="111"/>
      <c r="F6" s="111"/>
    </row>
    <row r="7" spans="1:6" ht="12.75">
      <c r="A7" s="112" t="s">
        <v>140</v>
      </c>
      <c r="B7" s="113"/>
      <c r="C7" s="111"/>
      <c r="D7" s="111"/>
      <c r="E7" s="111"/>
      <c r="F7" s="111"/>
    </row>
    <row r="8" spans="1:6" ht="12.75">
      <c r="A8" s="112" t="s">
        <v>141</v>
      </c>
      <c r="B8" s="113"/>
      <c r="C8" s="111"/>
      <c r="D8" s="111"/>
      <c r="E8" s="111"/>
      <c r="F8" s="111"/>
    </row>
    <row r="9" spans="1:6" ht="12.75">
      <c r="A9" s="112" t="s">
        <v>137</v>
      </c>
      <c r="B9" s="113"/>
      <c r="C9" s="111"/>
      <c r="D9" s="111"/>
      <c r="E9" s="111"/>
      <c r="F9" s="111"/>
    </row>
    <row r="10" spans="1:9" ht="12.75">
      <c r="A10" s="111"/>
      <c r="B10" s="111"/>
      <c r="C10" s="111"/>
      <c r="D10" s="111"/>
      <c r="E10" s="111"/>
      <c r="F10" s="111"/>
      <c r="G10" s="111"/>
      <c r="H10" s="111"/>
      <c r="I10" s="114"/>
    </row>
    <row r="11" spans="1:9" ht="57.75" customHeight="1">
      <c r="A11" s="70" t="s">
        <v>142</v>
      </c>
      <c r="B11" s="115" t="s">
        <v>64</v>
      </c>
      <c r="C11" s="115"/>
      <c r="D11" s="115"/>
      <c r="E11" s="115"/>
      <c r="F11" s="115"/>
      <c r="G11" s="115"/>
      <c r="H11" s="115" t="s">
        <v>65</v>
      </c>
      <c r="I11" s="115"/>
    </row>
    <row r="12" spans="1:9" ht="54.75" customHeight="1">
      <c r="A12" s="70"/>
      <c r="B12" s="116" t="s">
        <v>143</v>
      </c>
      <c r="C12" s="116" t="s">
        <v>144</v>
      </c>
      <c r="D12" s="116" t="s">
        <v>119</v>
      </c>
      <c r="E12" s="116" t="s">
        <v>145</v>
      </c>
      <c r="F12" s="116" t="s">
        <v>144</v>
      </c>
      <c r="G12" s="116" t="s">
        <v>119</v>
      </c>
      <c r="H12" s="116" t="s">
        <v>146</v>
      </c>
      <c r="I12" s="116" t="s">
        <v>147</v>
      </c>
    </row>
    <row r="13" spans="1:9" ht="12.75">
      <c r="A13" s="41" t="s">
        <v>148</v>
      </c>
      <c r="B13" s="117"/>
      <c r="C13" s="117"/>
      <c r="D13" s="118">
        <f>B13-C13</f>
        <v>0</v>
      </c>
      <c r="E13" s="119"/>
      <c r="F13" s="120"/>
      <c r="G13" s="118">
        <f>E13-F13</f>
        <v>0</v>
      </c>
      <c r="H13" s="119"/>
      <c r="I13" s="120"/>
    </row>
    <row r="14" spans="1:9" ht="12.75">
      <c r="A14" s="41" t="s">
        <v>149</v>
      </c>
      <c r="B14" s="117"/>
      <c r="C14" s="117"/>
      <c r="D14" s="118">
        <f>B14-C14</f>
        <v>0</v>
      </c>
      <c r="E14" s="119"/>
      <c r="F14" s="120"/>
      <c r="G14" s="118">
        <f>E14-F14</f>
        <v>0</v>
      </c>
      <c r="H14" s="119"/>
      <c r="I14" s="120"/>
    </row>
    <row r="15" spans="1:9" ht="12.75">
      <c r="A15" s="41"/>
      <c r="B15" s="117"/>
      <c r="C15" s="117"/>
      <c r="D15" s="118">
        <f>B15-C15</f>
        <v>0</v>
      </c>
      <c r="E15" s="119"/>
      <c r="F15" s="120"/>
      <c r="G15" s="118">
        <f>E15-F15</f>
        <v>0</v>
      </c>
      <c r="H15" s="119"/>
      <c r="I15" s="120"/>
    </row>
    <row r="16" spans="1:9" ht="12.75">
      <c r="A16" s="41"/>
      <c r="B16" s="117"/>
      <c r="C16" s="117"/>
      <c r="D16" s="118">
        <f>B16-C16</f>
        <v>0</v>
      </c>
      <c r="E16" s="119"/>
      <c r="F16" s="120"/>
      <c r="G16" s="118">
        <f>E16-F16</f>
        <v>0</v>
      </c>
      <c r="H16" s="119"/>
      <c r="I16" s="120"/>
    </row>
    <row r="17" spans="1:9" ht="12.75">
      <c r="A17" s="41"/>
      <c r="B17" s="117"/>
      <c r="C17" s="117"/>
      <c r="D17" s="118">
        <f>B17-C17</f>
        <v>0</v>
      </c>
      <c r="E17" s="119"/>
      <c r="F17" s="120"/>
      <c r="G17" s="118">
        <f>E17-F17</f>
        <v>0</v>
      </c>
      <c r="H17" s="119"/>
      <c r="I17" s="120"/>
    </row>
    <row r="18" spans="1:9" ht="12.75">
      <c r="A18" s="41"/>
      <c r="B18" s="117"/>
      <c r="C18" s="117"/>
      <c r="D18" s="118">
        <f>B18-C18</f>
        <v>0</v>
      </c>
      <c r="E18" s="119"/>
      <c r="F18" s="120"/>
      <c r="G18" s="118">
        <f>E18-F18</f>
        <v>0</v>
      </c>
      <c r="H18" s="119"/>
      <c r="I18" s="120"/>
    </row>
    <row r="19" spans="1:9" ht="12.75">
      <c r="A19" s="41"/>
      <c r="B19" s="117"/>
      <c r="C19" s="117"/>
      <c r="D19" s="118">
        <f>B19-C19</f>
        <v>0</v>
      </c>
      <c r="E19" s="119"/>
      <c r="F19" s="120"/>
      <c r="G19" s="118">
        <f>E19-F19</f>
        <v>0</v>
      </c>
      <c r="H19" s="119"/>
      <c r="I19" s="120"/>
    </row>
    <row r="20" spans="1:9" ht="12.75">
      <c r="A20" s="41"/>
      <c r="B20" s="117"/>
      <c r="C20" s="117"/>
      <c r="D20" s="118">
        <f>B20-C20</f>
        <v>0</v>
      </c>
      <c r="E20" s="119"/>
      <c r="F20" s="120"/>
      <c r="G20" s="118">
        <f>E20-F20</f>
        <v>0</v>
      </c>
      <c r="H20" s="119"/>
      <c r="I20" s="120"/>
    </row>
    <row r="21" spans="1:9" s="122" customFormat="1" ht="12.75">
      <c r="A21" s="121"/>
      <c r="B21" s="117"/>
      <c r="C21" s="117"/>
      <c r="D21" s="118">
        <f>B21-C21</f>
        <v>0</v>
      </c>
      <c r="E21" s="119"/>
      <c r="F21" s="120"/>
      <c r="G21" s="118">
        <f>E21-F21</f>
        <v>0</v>
      </c>
      <c r="H21" s="119"/>
      <c r="I21" s="120"/>
    </row>
    <row r="22" spans="1:9" s="122" customFormat="1" ht="12.75">
      <c r="A22" s="121"/>
      <c r="B22" s="117"/>
      <c r="C22" s="117"/>
      <c r="D22" s="118">
        <f>B22-C22</f>
        <v>0</v>
      </c>
      <c r="E22" s="119"/>
      <c r="F22" s="120"/>
      <c r="G22" s="118">
        <f>E22-F22</f>
        <v>0</v>
      </c>
      <c r="H22" s="119"/>
      <c r="I22" s="120"/>
    </row>
    <row r="23" spans="1:9" s="122" customFormat="1" ht="12.75">
      <c r="A23" s="123" t="s">
        <v>69</v>
      </c>
      <c r="B23" s="113">
        <f>SUM(B13:B22)</f>
        <v>0</v>
      </c>
      <c r="C23" s="113">
        <f>SUM(C13:C22)</f>
        <v>0</v>
      </c>
      <c r="D23" s="124">
        <f>B23-C23</f>
        <v>0</v>
      </c>
      <c r="E23" s="113">
        <f>SUM(E13:E22)</f>
        <v>0</v>
      </c>
      <c r="F23" s="113">
        <f>SUM(F13:F22)</f>
        <v>0</v>
      </c>
      <c r="G23" s="124">
        <f>E23-F23</f>
        <v>0</v>
      </c>
      <c r="H23" s="113">
        <f>SUM(H13:H22)</f>
        <v>0</v>
      </c>
      <c r="I23" s="113">
        <f>SUM(I13:I22)</f>
        <v>0</v>
      </c>
    </row>
  </sheetData>
  <sheetProtection selectLockedCells="1" selectUnlockedCells="1"/>
  <mergeCells count="4">
    <mergeCell ref="A6:B6"/>
    <mergeCell ref="A11:A12"/>
    <mergeCell ref="B11:G11"/>
    <mergeCell ref="H11:I11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5.57421875" style="0" customWidth="1"/>
    <col min="2" max="2" width="5.421875" style="0" customWidth="1"/>
    <col min="3" max="3" width="16.28125" style="0" customWidth="1"/>
    <col min="4" max="4" width="10.28125" style="0" customWidth="1"/>
    <col min="5" max="5" width="9.421875" style="0" customWidth="1"/>
    <col min="6" max="6" width="14.140625" style="0" customWidth="1"/>
    <col min="7" max="7" width="12.421875" style="0" customWidth="1"/>
    <col min="8" max="8" width="14.57421875" style="0" customWidth="1"/>
    <col min="9" max="9" width="14.7109375" style="0" customWidth="1"/>
    <col min="10" max="10" width="16.7109375" style="0" customWidth="1"/>
    <col min="11" max="11" width="20.140625" style="0" customWidth="1"/>
    <col min="12" max="16384" width="8.7109375" style="0" customWidth="1"/>
  </cols>
  <sheetData>
    <row r="1" spans="1:17" ht="12.75">
      <c r="A1" s="61"/>
      <c r="B1" s="62" t="s">
        <v>52</v>
      </c>
      <c r="C1" s="63">
        <f>'Kadar.ode.'!C1</f>
        <v>0</v>
      </c>
      <c r="D1" s="64"/>
      <c r="E1" s="64"/>
      <c r="F1" s="64"/>
      <c r="G1" s="125"/>
      <c r="H1" s="126"/>
      <c r="I1" s="127"/>
      <c r="J1" s="128"/>
      <c r="K1" s="129"/>
      <c r="L1" s="130"/>
      <c r="M1" s="130"/>
      <c r="N1" s="130"/>
      <c r="O1" s="130"/>
      <c r="P1" s="130"/>
      <c r="Q1" s="130"/>
    </row>
    <row r="2" spans="1:13" ht="12.75">
      <c r="A2" s="61"/>
      <c r="B2" s="62" t="s">
        <v>54</v>
      </c>
      <c r="C2" s="63">
        <f>'Kadar.ode.'!C2</f>
        <v>0</v>
      </c>
      <c r="D2" s="64"/>
      <c r="E2" s="64"/>
      <c r="F2" s="64"/>
      <c r="G2" s="131"/>
      <c r="H2" s="126"/>
      <c r="I2" s="132"/>
      <c r="J2" s="128"/>
      <c r="K2" s="133"/>
      <c r="L2" s="130"/>
      <c r="M2" s="130"/>
    </row>
    <row r="3" spans="1:17" ht="12.75">
      <c r="A3" s="61"/>
      <c r="B3" s="62" t="s">
        <v>56</v>
      </c>
      <c r="C3" s="22">
        <f>'Kadar.ode.'!C3</f>
        <v>0</v>
      </c>
      <c r="D3" s="64"/>
      <c r="E3" s="64"/>
      <c r="F3" s="64"/>
      <c r="G3" s="64"/>
      <c r="H3" s="126"/>
      <c r="I3" s="132"/>
      <c r="J3" s="128"/>
      <c r="K3" s="133"/>
      <c r="L3" s="130"/>
      <c r="M3" s="130"/>
      <c r="N3" s="130"/>
      <c r="O3" s="130"/>
      <c r="P3" s="130"/>
      <c r="Q3" s="130"/>
    </row>
    <row r="4" spans="1:17" ht="12.75">
      <c r="A4" s="61"/>
      <c r="B4" s="62" t="s">
        <v>150</v>
      </c>
      <c r="C4" s="25" t="s">
        <v>17</v>
      </c>
      <c r="D4" s="67"/>
      <c r="E4" s="67"/>
      <c r="F4" s="67"/>
      <c r="G4" s="67"/>
      <c r="H4" s="134"/>
      <c r="I4" s="135"/>
      <c r="J4" s="136"/>
      <c r="K4" s="137"/>
      <c r="L4" s="130"/>
      <c r="M4" s="130"/>
      <c r="N4" s="130"/>
      <c r="O4" s="130"/>
      <c r="P4" s="130"/>
      <c r="Q4" s="130"/>
    </row>
    <row r="5" spans="1:17" ht="12.75">
      <c r="A5" s="138"/>
      <c r="B5" s="138"/>
      <c r="C5" s="138"/>
      <c r="D5" s="138"/>
      <c r="E5" s="138"/>
      <c r="F5" s="138"/>
      <c r="G5" s="139"/>
      <c r="H5" s="140"/>
      <c r="I5" s="141"/>
      <c r="J5" s="142"/>
      <c r="K5" s="143"/>
      <c r="L5" s="144"/>
      <c r="M5" s="144"/>
      <c r="N5" s="144"/>
      <c r="O5" s="144"/>
      <c r="P5" s="144"/>
      <c r="Q5" s="144"/>
    </row>
    <row r="6" spans="1:17" ht="193.5" customHeight="1">
      <c r="A6" s="145"/>
      <c r="B6" s="145"/>
      <c r="C6" s="146" t="s">
        <v>151</v>
      </c>
      <c r="D6" s="146" t="s">
        <v>144</v>
      </c>
      <c r="E6" s="146" t="s">
        <v>115</v>
      </c>
      <c r="F6" s="146" t="s">
        <v>65</v>
      </c>
      <c r="G6" s="146" t="s">
        <v>152</v>
      </c>
      <c r="H6" s="147" t="s">
        <v>153</v>
      </c>
      <c r="I6" s="147" t="s">
        <v>154</v>
      </c>
      <c r="J6" s="148" t="s">
        <v>155</v>
      </c>
      <c r="K6" s="149" t="s">
        <v>156</v>
      </c>
      <c r="L6" s="144"/>
      <c r="M6" s="144"/>
      <c r="N6" s="144"/>
      <c r="O6" s="144"/>
      <c r="P6" s="144"/>
      <c r="Q6" s="144"/>
    </row>
    <row r="7" spans="1:17" ht="6" customHeight="1">
      <c r="A7" s="150"/>
      <c r="B7" s="150"/>
      <c r="C7" s="150"/>
      <c r="D7" s="150"/>
      <c r="E7" s="150"/>
      <c r="F7" s="150"/>
      <c r="G7" s="150"/>
      <c r="H7" s="150"/>
      <c r="I7" s="151"/>
      <c r="J7" s="152"/>
      <c r="K7" s="153"/>
      <c r="L7" s="144"/>
      <c r="M7" s="144"/>
      <c r="N7" s="144"/>
      <c r="O7" s="144"/>
      <c r="P7" s="144"/>
      <c r="Q7" s="144"/>
    </row>
    <row r="8" spans="1:17" ht="12.75">
      <c r="A8" s="154" t="s">
        <v>157</v>
      </c>
      <c r="B8" s="150"/>
      <c r="C8" s="150">
        <f>SUM('Kadar.ode.'!I25,'Kadar.dne.bol.dij.'!E18,'Kadar.zaj.med.del.'!D23)</f>
        <v>0</v>
      </c>
      <c r="D8" s="155">
        <f>IF('Kadar.zaj.med.del.'!E11&gt;='Kadar.zaj.med.del.'!J11,SUM('Kadar.ode.'!P25,'Kadar.dne.bol.dij.'!H18,'Kadar.zaj.med.del.'!J23)-'Kadar.zaj.med.del.'!J11-'Kadar.zaj.med.del.'!J18,IF((('Kadar.zaj.med.del.'!E11+'Kadar.zaj.med.del.'!D11)&lt;='Kadar.zaj.med.del.'!J11),SUM('Kadar.ode.'!P25,'Kadar.dne.bol.dij.'!H18,'Kadar.zaj.med.del.'!J23)-'Kadar.zaj.med.del.'!J18-('Kadar.zaj.med.del.'!J11-'Kadar.zaj.med.del.'!D11),SUM('Kadar.ode.'!P25,'Kadar.dne.bol.dij.'!H18,'Kadar.zaj.med.del.'!J23)-'Kadar.zaj.med.del.'!J18-'Kadar.zaj.med.del.'!E11))</f>
        <v>0</v>
      </c>
      <c r="E8" s="155">
        <f>C8-D8</f>
        <v>0</v>
      </c>
      <c r="F8" s="150">
        <f>SUM('Kadar.ode.'!AD25,'Kadar.dne.bol.dij.'!P18,'Kadar.zaj.med.del.'!T23)</f>
        <v>0</v>
      </c>
      <c r="G8" s="150">
        <f>SUM(C8,F8)</f>
        <v>0</v>
      </c>
      <c r="H8" s="150">
        <v>0</v>
      </c>
      <c r="I8" s="156">
        <v>0</v>
      </c>
      <c r="J8" s="156">
        <v>0</v>
      </c>
      <c r="K8" s="156">
        <f>C8+J8</f>
        <v>0</v>
      </c>
      <c r="L8" s="144"/>
      <c r="M8" s="144"/>
      <c r="N8" s="144"/>
      <c r="O8" s="144"/>
      <c r="P8" s="144"/>
      <c r="Q8" s="144"/>
    </row>
    <row r="9" spans="1:17" ht="12.75">
      <c r="A9" s="154" t="s">
        <v>158</v>
      </c>
      <c r="B9" s="150"/>
      <c r="C9" s="150">
        <f>SUM('Kadar.zaj.med.del.'!E23)</f>
        <v>0</v>
      </c>
      <c r="D9" s="150">
        <f>IF('Kadar.zaj.med.del.'!D11+'Kadar.zaj.med.del.'!E11&lt;='Kadar.zaj.med.del.'!J11,SUM('Kadar.zaj.med.del.'!J18+'Kadar.zaj.med.del.'!J11-'Kadar.zaj.med.del.'!D11),IF('Kadar.zaj.med.del.'!E11&gt;'Kadar.zaj.med.del.'!J11,SUM('Kadar.zaj.med.del.'!J18+'Kadar.zaj.med.del.'!J11),SUM('Kadar.zaj.med.del.'!J18+'Kadar.zaj.med.del.'!E11)))</f>
        <v>0</v>
      </c>
      <c r="E9" s="150">
        <f>C9-D9</f>
        <v>0</v>
      </c>
      <c r="F9" s="150">
        <f>SUM('Kadar.zaj.med.del.'!U23)</f>
        <v>0</v>
      </c>
      <c r="G9" s="150">
        <f>SUM(C9,F9)</f>
        <v>0</v>
      </c>
      <c r="H9" s="150">
        <v>0</v>
      </c>
      <c r="I9" s="150">
        <v>0</v>
      </c>
      <c r="J9" s="156">
        <v>0</v>
      </c>
      <c r="K9" s="150">
        <f>C9+J9</f>
        <v>0</v>
      </c>
      <c r="L9" s="144"/>
      <c r="M9" s="144"/>
      <c r="N9" s="144"/>
      <c r="O9" s="144"/>
      <c r="P9" s="144"/>
      <c r="Q9" s="144"/>
    </row>
    <row r="10" spans="1:11" ht="12.75">
      <c r="A10" s="154" t="s">
        <v>159</v>
      </c>
      <c r="B10" s="150"/>
      <c r="C10" s="150">
        <f>SUM('Kadar.ode.'!R25,'Kadar.dne.bol.dij.'!J18,'Kadar.zaj.med.del.'!L23)</f>
        <v>0</v>
      </c>
      <c r="D10" s="155">
        <f>SUM('Kadar.ode.'!X25,'Kadar.dne.bol.dij.'!K18,'Kadar.zaj.med.del.'!O23)</f>
        <v>0</v>
      </c>
      <c r="E10" s="150">
        <f>C10-D10</f>
        <v>0</v>
      </c>
      <c r="F10" s="150">
        <f>SUM('Kadar.ode.'!AE25,'Kadar.dne.bol.dij.'!Q18,'Kadar.zaj.med.del.'!V23)</f>
        <v>0</v>
      </c>
      <c r="G10" s="150">
        <f>SUM(C10,F10)</f>
        <v>0</v>
      </c>
      <c r="H10" s="150">
        <v>0</v>
      </c>
      <c r="I10" s="150">
        <v>0</v>
      </c>
      <c r="J10" s="156">
        <v>0</v>
      </c>
      <c r="K10" s="150">
        <f>C10+J10</f>
        <v>0</v>
      </c>
    </row>
    <row r="11" spans="1:11" ht="12.75">
      <c r="A11" s="154" t="s">
        <v>160</v>
      </c>
      <c r="B11" s="150"/>
      <c r="C11" s="150">
        <f>SUM('Kadar.ode.'!Z25,'Kadar.dne.bol.dij.'!M18,'Kadar.zaj.med.del.'!Q23)</f>
        <v>0</v>
      </c>
      <c r="D11" s="150">
        <f>SUM('Kadar.ode.'!AA25,'Kadar.ode.'!AB25,'Kadar.dne.bol.dij.'!N18,'Kadar.zaj.med.del.'!R23)</f>
        <v>0</v>
      </c>
      <c r="E11" s="150">
        <f>C11-D11</f>
        <v>0</v>
      </c>
      <c r="F11" s="150">
        <f>SUM('Kadar.ode.'!AF25,'Kadar.dne.bol.dij.'!R18,'Kadar.zaj.med.del.'!W23)</f>
        <v>0</v>
      </c>
      <c r="G11" s="150">
        <f>SUM(C11,F11)</f>
        <v>0</v>
      </c>
      <c r="H11" s="150">
        <v>0</v>
      </c>
      <c r="I11" s="150">
        <v>0</v>
      </c>
      <c r="J11" s="156">
        <v>0</v>
      </c>
      <c r="K11" s="150">
        <f>C11+J11</f>
        <v>0</v>
      </c>
    </row>
    <row r="12" spans="1:11" ht="12.75">
      <c r="A12" s="154" t="s">
        <v>161</v>
      </c>
      <c r="B12" s="150"/>
      <c r="C12" s="150">
        <f>SUM('Kadar.nem.'!B23)</f>
        <v>0</v>
      </c>
      <c r="D12" s="150">
        <f>SUM('Kadar.nem.'!C23)</f>
        <v>0</v>
      </c>
      <c r="E12" s="150">
        <f>C12-D12</f>
        <v>0</v>
      </c>
      <c r="F12" s="150">
        <f>SUM('Kadar.nem.'!H23)</f>
        <v>0</v>
      </c>
      <c r="G12" s="150">
        <f>SUM(C12,F12)</f>
        <v>0</v>
      </c>
      <c r="H12" s="150">
        <v>0</v>
      </c>
      <c r="I12" s="150">
        <v>0</v>
      </c>
      <c r="J12" s="156">
        <v>0</v>
      </c>
      <c r="K12" s="150">
        <f>C12+J12</f>
        <v>0</v>
      </c>
    </row>
    <row r="13" spans="1:11" ht="12.75">
      <c r="A13" s="154" t="s">
        <v>162</v>
      </c>
      <c r="B13" s="150"/>
      <c r="C13" s="150">
        <f>SUM('Kadar.nem.'!E23)</f>
        <v>0</v>
      </c>
      <c r="D13" s="150">
        <f>SUM('Kadar.nem.'!F23)</f>
        <v>0</v>
      </c>
      <c r="E13" s="150">
        <f>C13-D13</f>
        <v>0</v>
      </c>
      <c r="F13" s="150">
        <f>SUM('Kadar.nem.'!I23)</f>
        <v>0</v>
      </c>
      <c r="G13" s="150">
        <f>SUM(C13,F13)</f>
        <v>0</v>
      </c>
      <c r="H13" s="150">
        <v>0</v>
      </c>
      <c r="I13" s="150">
        <v>0</v>
      </c>
      <c r="J13" s="156">
        <v>0</v>
      </c>
      <c r="K13" s="150">
        <f>C13+J13</f>
        <v>0</v>
      </c>
    </row>
    <row r="14" spans="1:11" ht="12.75">
      <c r="A14" s="154" t="s">
        <v>69</v>
      </c>
      <c r="B14" s="150"/>
      <c r="C14" s="150">
        <f>SUM(C8:C13)</f>
        <v>0</v>
      </c>
      <c r="D14" s="150">
        <f>SUM(D8:D13)</f>
        <v>0</v>
      </c>
      <c r="E14" s="150">
        <f>SUM(E8:E13)</f>
        <v>0</v>
      </c>
      <c r="F14" s="150">
        <f>SUM(F8:F13)</f>
        <v>0</v>
      </c>
      <c r="G14" s="150">
        <f>SUM(G8:G13)</f>
        <v>0</v>
      </c>
      <c r="H14" s="150">
        <v>0</v>
      </c>
      <c r="I14" s="150">
        <v>0</v>
      </c>
      <c r="J14" s="156">
        <v>0</v>
      </c>
      <c r="K14" s="150">
        <f>C14+J14</f>
        <v>0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landscape" paperSize="9" scale="9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H32" sqref="H32"/>
    </sheetView>
  </sheetViews>
  <sheetFormatPr defaultColWidth="9.140625" defaultRowHeight="12.75"/>
  <cols>
    <col min="1" max="1" width="7.57421875" style="0" customWidth="1"/>
    <col min="2" max="2" width="26.7109375" style="0" customWidth="1"/>
    <col min="3" max="16384" width="8.7109375" style="0" customWidth="1"/>
  </cols>
  <sheetData>
    <row r="1" spans="1:7" ht="12.75">
      <c r="A1" s="61"/>
      <c r="B1" s="62" t="s">
        <v>52</v>
      </c>
      <c r="C1" s="63" t="s">
        <v>163</v>
      </c>
      <c r="D1" s="64"/>
      <c r="E1" s="64"/>
      <c r="F1" s="64"/>
      <c r="G1" s="65"/>
    </row>
    <row r="2" spans="1:7" ht="12.75">
      <c r="A2" s="61"/>
      <c r="B2" s="62" t="s">
        <v>54</v>
      </c>
      <c r="C2" s="63"/>
      <c r="D2" s="64"/>
      <c r="E2" s="64"/>
      <c r="F2" s="64"/>
      <c r="G2" s="65"/>
    </row>
    <row r="3" spans="1:7" ht="12.75">
      <c r="A3" s="61"/>
      <c r="B3" s="62"/>
      <c r="C3" s="63"/>
      <c r="D3" s="64"/>
      <c r="E3" s="64"/>
      <c r="F3" s="64"/>
      <c r="G3" s="65"/>
    </row>
    <row r="4" spans="1:7" ht="12.75">
      <c r="A4" s="61"/>
      <c r="B4" s="62" t="s">
        <v>164</v>
      </c>
      <c r="C4" s="25" t="s">
        <v>19</v>
      </c>
      <c r="D4" s="67"/>
      <c r="E4" s="67"/>
      <c r="F4" s="67"/>
      <c r="G4" s="68"/>
    </row>
    <row r="6" spans="1:12" ht="33.75" customHeight="1">
      <c r="A6" s="157" t="s">
        <v>165</v>
      </c>
      <c r="B6" s="157" t="s">
        <v>92</v>
      </c>
      <c r="C6" s="158" t="s">
        <v>166</v>
      </c>
      <c r="D6" s="158"/>
      <c r="E6" s="158" t="s">
        <v>167</v>
      </c>
      <c r="F6" s="158"/>
      <c r="G6" s="158" t="s">
        <v>168</v>
      </c>
      <c r="H6" s="158"/>
      <c r="I6" s="158" t="s">
        <v>169</v>
      </c>
      <c r="J6" s="158"/>
      <c r="K6" s="158" t="s">
        <v>170</v>
      </c>
      <c r="L6" s="158"/>
    </row>
    <row r="7" spans="1:12" ht="27.75" customHeight="1">
      <c r="A7" s="157"/>
      <c r="B7" s="157"/>
      <c r="C7" s="159" t="s">
        <v>171</v>
      </c>
      <c r="D7" s="160" t="s">
        <v>172</v>
      </c>
      <c r="E7" s="161" t="s">
        <v>173</v>
      </c>
      <c r="F7" s="161" t="s">
        <v>174</v>
      </c>
      <c r="G7" s="161" t="s">
        <v>173</v>
      </c>
      <c r="H7" s="161" t="s">
        <v>174</v>
      </c>
      <c r="I7" s="161" t="s">
        <v>173</v>
      </c>
      <c r="J7" s="161" t="s">
        <v>174</v>
      </c>
      <c r="K7" s="161" t="s">
        <v>173</v>
      </c>
      <c r="L7" s="161" t="s">
        <v>174</v>
      </c>
    </row>
    <row r="8" spans="1:12" ht="12.75">
      <c r="A8" s="162"/>
      <c r="B8" s="162"/>
      <c r="C8" s="163" t="s">
        <v>69</v>
      </c>
      <c r="D8" s="164">
        <v>20</v>
      </c>
      <c r="E8" s="165">
        <v>288</v>
      </c>
      <c r="F8" s="165">
        <v>350</v>
      </c>
      <c r="G8" s="165">
        <v>1683</v>
      </c>
      <c r="H8" s="166">
        <v>2100</v>
      </c>
      <c r="I8" s="167">
        <f>G8/E8</f>
        <v>5.84375</v>
      </c>
      <c r="J8" s="166">
        <f>H8/F8</f>
        <v>6</v>
      </c>
      <c r="K8" s="168">
        <f>G8/(D8*365)*100</f>
        <v>23.054794520547944</v>
      </c>
      <c r="L8" s="168">
        <f>H8/(D8*365)*100</f>
        <v>28.767123287671232</v>
      </c>
    </row>
    <row r="9" spans="1:12" ht="12.75">
      <c r="A9" s="162"/>
      <c r="B9" s="162"/>
      <c r="C9" s="169" t="s">
        <v>175</v>
      </c>
      <c r="D9" s="170"/>
      <c r="E9" s="171"/>
      <c r="F9" s="171"/>
      <c r="G9" s="171"/>
      <c r="H9" s="171"/>
      <c r="I9" s="172"/>
      <c r="J9" s="173"/>
      <c r="K9" s="173"/>
      <c r="L9" s="173"/>
    </row>
    <row r="10" spans="1:12" ht="12.75">
      <c r="A10" s="162"/>
      <c r="B10" s="162"/>
      <c r="C10" s="169" t="s">
        <v>176</v>
      </c>
      <c r="D10" s="170">
        <v>3</v>
      </c>
      <c r="E10" s="171">
        <v>28</v>
      </c>
      <c r="F10" s="171">
        <v>15</v>
      </c>
      <c r="G10" s="171">
        <v>29</v>
      </c>
      <c r="H10" s="171">
        <v>50</v>
      </c>
      <c r="I10" s="174">
        <f>G10/E10</f>
        <v>1.0357142857142858</v>
      </c>
      <c r="J10" s="175">
        <v>2</v>
      </c>
      <c r="K10" s="176">
        <f>G10/(D10*365)*100</f>
        <v>2.6484018264840183</v>
      </c>
      <c r="L10" s="176">
        <f>H10/(D10*365)*100</f>
        <v>4.5662100456621</v>
      </c>
    </row>
    <row r="11" spans="1:12" ht="12.75">
      <c r="A11" s="177"/>
      <c r="B11" s="177"/>
      <c r="C11" s="178" t="s">
        <v>177</v>
      </c>
      <c r="D11" s="170">
        <v>17</v>
      </c>
      <c r="E11" s="179">
        <v>260</v>
      </c>
      <c r="F11" s="179">
        <v>335</v>
      </c>
      <c r="G11" s="179">
        <v>1654</v>
      </c>
      <c r="H11" s="179">
        <v>2050</v>
      </c>
      <c r="I11" s="180">
        <f>G11/E11</f>
        <v>6.361538461538461</v>
      </c>
      <c r="J11" s="181">
        <f>H11/F11</f>
        <v>6.119402985074627</v>
      </c>
      <c r="K11" s="180">
        <f>G11/(D11*365)*100</f>
        <v>26.655922643029818</v>
      </c>
      <c r="L11" s="181">
        <f>H11/(D11*365)*100</f>
        <v>33.037872683319904</v>
      </c>
    </row>
    <row r="12" spans="1:12" ht="12.75">
      <c r="A12" s="162"/>
      <c r="B12" s="162"/>
      <c r="C12" s="182" t="s">
        <v>69</v>
      </c>
      <c r="D12" s="171"/>
      <c r="E12" s="171"/>
      <c r="F12" s="171"/>
      <c r="G12" s="171"/>
      <c r="H12" s="171"/>
      <c r="I12" s="163"/>
      <c r="J12" s="163"/>
      <c r="K12" s="182"/>
      <c r="L12" s="182"/>
    </row>
    <row r="13" spans="1:12" ht="12.75">
      <c r="A13" s="162"/>
      <c r="B13" s="162"/>
      <c r="C13" s="169" t="s">
        <v>175</v>
      </c>
      <c r="D13" s="171"/>
      <c r="E13" s="171"/>
      <c r="F13" s="171"/>
      <c r="G13" s="171"/>
      <c r="H13" s="171"/>
      <c r="I13" s="182"/>
      <c r="J13" s="182"/>
      <c r="K13" s="182"/>
      <c r="L13" s="172"/>
    </row>
    <row r="14" spans="1:12" ht="12.75">
      <c r="A14" s="162"/>
      <c r="B14" s="162"/>
      <c r="C14" s="169" t="s">
        <v>176</v>
      </c>
      <c r="D14" s="171"/>
      <c r="E14" s="171"/>
      <c r="F14" s="171"/>
      <c r="G14" s="171"/>
      <c r="H14" s="171"/>
      <c r="I14" s="182"/>
      <c r="J14" s="182"/>
      <c r="K14" s="182"/>
      <c r="L14" s="172"/>
    </row>
    <row r="15" spans="1:12" ht="12.75">
      <c r="A15" s="177"/>
      <c r="B15" s="177"/>
      <c r="C15" s="178" t="s">
        <v>177</v>
      </c>
      <c r="D15" s="179"/>
      <c r="E15" s="179"/>
      <c r="F15" s="179"/>
      <c r="G15" s="179"/>
      <c r="H15" s="179"/>
      <c r="I15" s="183"/>
      <c r="J15" s="184"/>
      <c r="K15" s="183"/>
      <c r="L15" s="184"/>
    </row>
    <row r="16" spans="1:12" ht="12.75">
      <c r="A16" s="162"/>
      <c r="B16" s="162"/>
      <c r="C16" s="182" t="s">
        <v>69</v>
      </c>
      <c r="D16" s="171"/>
      <c r="E16" s="171"/>
      <c r="F16" s="171"/>
      <c r="G16" s="171"/>
      <c r="H16" s="171"/>
      <c r="I16" s="163"/>
      <c r="J16" s="163"/>
      <c r="K16" s="182"/>
      <c r="L16" s="182"/>
    </row>
    <row r="17" spans="1:12" ht="12.75">
      <c r="A17" s="162"/>
      <c r="B17" s="162"/>
      <c r="C17" s="169" t="s">
        <v>175</v>
      </c>
      <c r="D17" s="171"/>
      <c r="E17" s="171"/>
      <c r="F17" s="171"/>
      <c r="G17" s="171"/>
      <c r="H17" s="171"/>
      <c r="I17" s="182"/>
      <c r="J17" s="182"/>
      <c r="K17" s="182"/>
      <c r="L17" s="172"/>
    </row>
    <row r="18" spans="1:12" ht="12.75">
      <c r="A18" s="162"/>
      <c r="B18" s="162"/>
      <c r="C18" s="169" t="s">
        <v>176</v>
      </c>
      <c r="D18" s="171"/>
      <c r="E18" s="171"/>
      <c r="F18" s="171"/>
      <c r="G18" s="171"/>
      <c r="H18" s="171"/>
      <c r="I18" s="182"/>
      <c r="J18" s="182"/>
      <c r="K18" s="182"/>
      <c r="L18" s="172"/>
    </row>
    <row r="19" spans="1:12" ht="12.75">
      <c r="A19" s="177"/>
      <c r="B19" s="177"/>
      <c r="C19" s="178" t="s">
        <v>177</v>
      </c>
      <c r="D19" s="179"/>
      <c r="E19" s="179"/>
      <c r="F19" s="179"/>
      <c r="G19" s="179"/>
      <c r="H19" s="179"/>
      <c r="I19" s="183"/>
      <c r="J19" s="184"/>
      <c r="K19" s="183"/>
      <c r="L19" s="184"/>
    </row>
    <row r="20" spans="1:12" ht="12.75">
      <c r="A20" s="162"/>
      <c r="B20" s="162"/>
      <c r="C20" s="182" t="s">
        <v>69</v>
      </c>
      <c r="D20" s="171"/>
      <c r="E20" s="171"/>
      <c r="F20" s="171"/>
      <c r="G20" s="171"/>
      <c r="H20" s="171"/>
      <c r="I20" s="163"/>
      <c r="J20" s="163"/>
      <c r="K20" s="182"/>
      <c r="L20" s="182"/>
    </row>
    <row r="21" spans="1:12" ht="12.75">
      <c r="A21" s="162"/>
      <c r="B21" s="162"/>
      <c r="C21" s="169" t="s">
        <v>175</v>
      </c>
      <c r="D21" s="171"/>
      <c r="E21" s="171"/>
      <c r="F21" s="171"/>
      <c r="G21" s="171"/>
      <c r="H21" s="171"/>
      <c r="I21" s="182"/>
      <c r="J21" s="182"/>
      <c r="K21" s="182"/>
      <c r="L21" s="172"/>
    </row>
    <row r="22" spans="1:12" ht="12.75">
      <c r="A22" s="162"/>
      <c r="B22" s="162"/>
      <c r="C22" s="169" t="s">
        <v>176</v>
      </c>
      <c r="D22" s="171"/>
      <c r="E22" s="171"/>
      <c r="F22" s="171"/>
      <c r="G22" s="171"/>
      <c r="H22" s="171"/>
      <c r="I22" s="182"/>
      <c r="J22" s="182"/>
      <c r="K22" s="182"/>
      <c r="L22" s="172"/>
    </row>
    <row r="23" spans="1:12" ht="12.75">
      <c r="A23" s="177"/>
      <c r="B23" s="177"/>
      <c r="C23" s="178" t="s">
        <v>177</v>
      </c>
      <c r="D23" s="179"/>
      <c r="E23" s="179"/>
      <c r="F23" s="179"/>
      <c r="G23" s="179"/>
      <c r="H23" s="179"/>
      <c r="I23" s="183"/>
      <c r="J23" s="184"/>
      <c r="K23" s="183"/>
      <c r="L23" s="184"/>
    </row>
    <row r="24" spans="1:12" ht="12.75">
      <c r="A24" s="185"/>
      <c r="B24" s="185"/>
      <c r="C24" s="186" t="s">
        <v>69</v>
      </c>
      <c r="D24" s="187"/>
      <c r="E24" s="187"/>
      <c r="F24" s="187"/>
      <c r="G24" s="187"/>
      <c r="H24" s="187"/>
      <c r="I24" s="163"/>
      <c r="J24" s="163"/>
      <c r="K24" s="182"/>
      <c r="L24" s="182"/>
    </row>
    <row r="25" spans="1:12" ht="12.75">
      <c r="A25" s="162"/>
      <c r="B25" s="162"/>
      <c r="C25" s="169" t="s">
        <v>175</v>
      </c>
      <c r="D25" s="171"/>
      <c r="E25" s="171"/>
      <c r="F25" s="171"/>
      <c r="G25" s="171"/>
      <c r="H25" s="171"/>
      <c r="I25" s="182"/>
      <c r="J25" s="182"/>
      <c r="K25" s="182"/>
      <c r="L25" s="172"/>
    </row>
    <row r="26" spans="1:12" ht="12.75">
      <c r="A26" s="162"/>
      <c r="B26" s="162"/>
      <c r="C26" s="169" t="s">
        <v>176</v>
      </c>
      <c r="D26" s="171"/>
      <c r="E26" s="171"/>
      <c r="F26" s="171"/>
      <c r="G26" s="171"/>
      <c r="H26" s="171"/>
      <c r="I26" s="182"/>
      <c r="J26" s="182"/>
      <c r="K26" s="182"/>
      <c r="L26" s="172"/>
    </row>
    <row r="27" spans="1:12" ht="12.75">
      <c r="A27" s="177"/>
      <c r="B27" s="177"/>
      <c r="C27" s="178" t="s">
        <v>177</v>
      </c>
      <c r="D27" s="179"/>
      <c r="E27" s="179"/>
      <c r="F27" s="179"/>
      <c r="G27" s="179"/>
      <c r="H27" s="179"/>
      <c r="I27" s="183"/>
      <c r="J27" s="184"/>
      <c r="K27" s="183"/>
      <c r="L27" s="184"/>
    </row>
    <row r="28" spans="1:12" ht="12.75">
      <c r="A28" s="188" t="s">
        <v>178</v>
      </c>
      <c r="B28" s="188"/>
      <c r="C28" s="163"/>
      <c r="D28" s="164">
        <v>20</v>
      </c>
      <c r="E28" s="165">
        <v>288</v>
      </c>
      <c r="F28" s="165">
        <v>350</v>
      </c>
      <c r="G28" s="165">
        <v>1683</v>
      </c>
      <c r="H28" s="166">
        <v>2100</v>
      </c>
      <c r="I28" s="167">
        <f>G28/E28</f>
        <v>5.84375</v>
      </c>
      <c r="J28" s="166">
        <f>H28/F28</f>
        <v>6</v>
      </c>
      <c r="K28" s="168">
        <f>G28/(D28*365)*100</f>
        <v>23.054794520547944</v>
      </c>
      <c r="L28" s="168">
        <f>H28/(D28*365)*100</f>
        <v>28.767123287671232</v>
      </c>
    </row>
    <row r="29" spans="1:12" ht="12.75">
      <c r="A29" s="188"/>
      <c r="B29" s="188"/>
      <c r="C29" s="169"/>
      <c r="D29" s="170"/>
      <c r="E29" s="171"/>
      <c r="F29" s="171"/>
      <c r="G29" s="171"/>
      <c r="H29" s="171"/>
      <c r="I29" s="172"/>
      <c r="J29" s="173"/>
      <c r="K29" s="173"/>
      <c r="L29" s="173"/>
    </row>
    <row r="30" spans="1:12" ht="12.75">
      <c r="A30" s="188"/>
      <c r="B30" s="188"/>
      <c r="C30" s="169"/>
      <c r="D30" s="170">
        <v>3</v>
      </c>
      <c r="E30" s="171">
        <v>28</v>
      </c>
      <c r="F30" s="171">
        <v>15</v>
      </c>
      <c r="G30" s="171">
        <v>29</v>
      </c>
      <c r="H30" s="171">
        <v>50</v>
      </c>
      <c r="I30" s="174">
        <f>G30/E30</f>
        <v>1.0357142857142858</v>
      </c>
      <c r="J30" s="175">
        <v>2</v>
      </c>
      <c r="K30" s="176">
        <f>G30/(D30*365)*100</f>
        <v>2.6484018264840183</v>
      </c>
      <c r="L30" s="176">
        <f>H30/(D30*365)*100</f>
        <v>4.5662100456621</v>
      </c>
    </row>
    <row r="31" spans="1:12" ht="12.75">
      <c r="A31" s="188"/>
      <c r="B31" s="188"/>
      <c r="C31" s="189"/>
      <c r="D31" s="170">
        <v>17</v>
      </c>
      <c r="E31" s="179">
        <v>260</v>
      </c>
      <c r="F31" s="179">
        <v>335</v>
      </c>
      <c r="G31" s="179">
        <v>1654</v>
      </c>
      <c r="H31" s="179">
        <v>2050</v>
      </c>
      <c r="I31" s="180">
        <f>G31/E31</f>
        <v>6.361538461538461</v>
      </c>
      <c r="J31" s="181">
        <v>10.36</v>
      </c>
      <c r="K31" s="180">
        <f>G31/(D31*365)*100</f>
        <v>26.655922643029818</v>
      </c>
      <c r="L31" s="181">
        <f>H31/(D31*365)*100</f>
        <v>33.037872683319904</v>
      </c>
    </row>
    <row r="34" spans="10:12" ht="12.75">
      <c r="J34" s="190" t="s">
        <v>179</v>
      </c>
      <c r="K34" s="190"/>
      <c r="L34" s="191"/>
    </row>
    <row r="35" spans="10:12" ht="12.75">
      <c r="J35" s="190" t="s">
        <v>180</v>
      </c>
      <c r="K35" s="190"/>
      <c r="L35" s="1"/>
    </row>
  </sheetData>
  <sheetProtection selectLockedCells="1" selectUnlockedCells="1"/>
  <mergeCells count="8">
    <mergeCell ref="A6:A7"/>
    <mergeCell ref="B6:B7"/>
    <mergeCell ref="C6:D6"/>
    <mergeCell ref="E6:F6"/>
    <mergeCell ref="G6:H6"/>
    <mergeCell ref="I6:J6"/>
    <mergeCell ref="K6:L6"/>
    <mergeCell ref="A28:B31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landscape" paperSize="9" scale="87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H36" sqref="H36"/>
    </sheetView>
  </sheetViews>
  <sheetFormatPr defaultColWidth="9.140625" defaultRowHeight="12.75"/>
  <cols>
    <col min="1" max="1" width="8.140625" style="192" customWidth="1"/>
    <col min="2" max="2" width="24.140625" style="192" customWidth="1"/>
    <col min="3" max="3" width="10.140625" style="192" customWidth="1"/>
    <col min="4" max="7" width="9.7109375" style="192" customWidth="1"/>
    <col min="8" max="16384" width="9.140625" style="192" customWidth="1"/>
  </cols>
  <sheetData>
    <row r="1" spans="1:7" s="193" customFormat="1" ht="12.75">
      <c r="A1" s="61"/>
      <c r="B1" s="62" t="s">
        <v>52</v>
      </c>
      <c r="C1" s="63" t="s">
        <v>52</v>
      </c>
      <c r="D1" s="64"/>
      <c r="E1" s="64"/>
      <c r="F1" s="64"/>
      <c r="G1" s="65"/>
    </row>
    <row r="2" spans="1:7" ht="12.75">
      <c r="A2" s="61"/>
      <c r="B2" s="62" t="s">
        <v>54</v>
      </c>
      <c r="C2" s="63">
        <f>'Kadar.ode.'!C2</f>
        <v>0</v>
      </c>
      <c r="D2" s="64"/>
      <c r="E2" s="64"/>
      <c r="F2" s="64"/>
      <c r="G2" s="65"/>
    </row>
    <row r="3" spans="1:7" ht="12.75">
      <c r="A3" s="61"/>
      <c r="B3" s="62"/>
      <c r="C3" s="63"/>
      <c r="D3" s="64"/>
      <c r="E3" s="64"/>
      <c r="F3" s="64"/>
      <c r="G3" s="65"/>
    </row>
    <row r="4" spans="1:7" ht="15.75" customHeight="1">
      <c r="A4" s="61"/>
      <c r="B4" s="62" t="s">
        <v>181</v>
      </c>
      <c r="C4" s="25" t="s">
        <v>21</v>
      </c>
      <c r="D4" s="67"/>
      <c r="E4" s="67"/>
      <c r="F4" s="67"/>
      <c r="G4" s="68"/>
    </row>
    <row r="6" spans="1:7" ht="34.5" customHeight="1">
      <c r="A6" s="194" t="s">
        <v>165</v>
      </c>
      <c r="B6" s="194" t="s">
        <v>92</v>
      </c>
      <c r="C6" s="194" t="s">
        <v>182</v>
      </c>
      <c r="D6" s="194" t="s">
        <v>183</v>
      </c>
      <c r="E6" s="194"/>
      <c r="F6" s="194" t="s">
        <v>184</v>
      </c>
      <c r="G6" s="194"/>
    </row>
    <row r="7" spans="1:7" ht="35.25" customHeight="1">
      <c r="A7" s="194"/>
      <c r="B7" s="194"/>
      <c r="C7" s="194"/>
      <c r="D7" s="195" t="s">
        <v>173</v>
      </c>
      <c r="E7" s="195" t="s">
        <v>174</v>
      </c>
      <c r="F7" s="195" t="s">
        <v>173</v>
      </c>
      <c r="G7" s="195" t="s">
        <v>174</v>
      </c>
    </row>
    <row r="8" spans="1:7" ht="24.75" customHeight="1">
      <c r="A8" s="196"/>
      <c r="B8" s="173"/>
      <c r="C8" s="197"/>
      <c r="D8" s="197"/>
      <c r="E8" s="198"/>
      <c r="F8" s="199"/>
      <c r="G8" s="198"/>
    </row>
    <row r="9" spans="1:7" ht="24.75" customHeight="1">
      <c r="A9" s="196"/>
      <c r="B9" s="173"/>
      <c r="C9" s="197"/>
      <c r="D9" s="197"/>
      <c r="E9" s="198"/>
      <c r="F9" s="199"/>
      <c r="G9" s="198"/>
    </row>
    <row r="10" spans="1:7" ht="24.75" customHeight="1">
      <c r="A10" s="200"/>
      <c r="B10" s="173"/>
      <c r="C10" s="197"/>
      <c r="D10" s="197"/>
      <c r="E10" s="198"/>
      <c r="F10" s="199"/>
      <c r="G10" s="198"/>
    </row>
    <row r="11" spans="1:7" ht="24.75" customHeight="1">
      <c r="A11" s="196"/>
      <c r="B11" s="173"/>
      <c r="C11" s="197"/>
      <c r="D11" s="197"/>
      <c r="E11" s="198"/>
      <c r="F11" s="199"/>
      <c r="G11" s="198"/>
    </row>
    <row r="12" spans="1:7" ht="24.75" customHeight="1">
      <c r="A12" s="196"/>
      <c r="B12" s="173"/>
      <c r="C12" s="197"/>
      <c r="D12" s="197"/>
      <c r="E12" s="198"/>
      <c r="F12" s="199"/>
      <c r="G12" s="198"/>
    </row>
    <row r="13" spans="1:7" ht="24.75" customHeight="1">
      <c r="A13" s="196"/>
      <c r="B13" s="173"/>
      <c r="C13" s="197"/>
      <c r="D13" s="197"/>
      <c r="E13" s="198"/>
      <c r="F13" s="199"/>
      <c r="G13" s="198"/>
    </row>
    <row r="14" spans="1:7" ht="24.75" customHeight="1">
      <c r="A14" s="196"/>
      <c r="B14" s="173"/>
      <c r="C14" s="197"/>
      <c r="D14" s="197"/>
      <c r="E14" s="198"/>
      <c r="F14" s="199"/>
      <c r="G14" s="198"/>
    </row>
    <row r="15" spans="1:7" ht="24.75" customHeight="1">
      <c r="A15" s="196"/>
      <c r="B15" s="173"/>
      <c r="C15" s="197"/>
      <c r="D15" s="197"/>
      <c r="E15" s="198"/>
      <c r="F15" s="199"/>
      <c r="G15" s="198"/>
    </row>
    <row r="16" spans="1:7" ht="24.75" customHeight="1">
      <c r="A16" s="196"/>
      <c r="B16" s="173"/>
      <c r="C16" s="197"/>
      <c r="D16" s="197"/>
      <c r="E16" s="198"/>
      <c r="F16" s="199"/>
      <c r="G16" s="198"/>
    </row>
    <row r="17" spans="1:7" ht="24.75" customHeight="1">
      <c r="A17" s="196"/>
      <c r="B17" s="173"/>
      <c r="C17" s="197"/>
      <c r="D17" s="197"/>
      <c r="E17" s="198"/>
      <c r="F17" s="199"/>
      <c r="G17" s="198"/>
    </row>
    <row r="18" spans="1:7" ht="24.75" customHeight="1">
      <c r="A18" s="201" t="s">
        <v>137</v>
      </c>
      <c r="B18" s="201"/>
      <c r="C18" s="202"/>
      <c r="D18" s="202"/>
      <c r="E18" s="202"/>
      <c r="F18" s="203"/>
      <c r="G18" s="202"/>
    </row>
  </sheetData>
  <sheetProtection selectLockedCells="1" selectUnlockedCells="1"/>
  <mergeCells count="6">
    <mergeCell ref="A6:A7"/>
    <mergeCell ref="B6:B7"/>
    <mergeCell ref="C6:C7"/>
    <mergeCell ref="D6:E6"/>
    <mergeCell ref="F6:G6"/>
    <mergeCell ref="A18:B18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">
      <selection activeCell="G19" sqref="G19"/>
    </sheetView>
  </sheetViews>
  <sheetFormatPr defaultColWidth="9.140625" defaultRowHeight="12.75"/>
  <cols>
    <col min="1" max="1" width="7.421875" style="192" customWidth="1"/>
    <col min="2" max="2" width="29.7109375" style="192" customWidth="1"/>
    <col min="3" max="3" width="24.421875" style="192" customWidth="1"/>
    <col min="4" max="4" width="11.140625" style="192" customWidth="1"/>
    <col min="5" max="8" width="8.421875" style="192" customWidth="1"/>
    <col min="9" max="16384" width="9.140625" style="192" customWidth="1"/>
  </cols>
  <sheetData>
    <row r="1" spans="1:8" ht="12.75">
      <c r="A1" s="61"/>
      <c r="B1" s="62" t="s">
        <v>52</v>
      </c>
      <c r="C1" s="63" t="s">
        <v>163</v>
      </c>
      <c r="D1" s="64"/>
      <c r="E1" s="64"/>
      <c r="F1" s="64"/>
      <c r="G1" s="65"/>
      <c r="H1" s="204"/>
    </row>
    <row r="2" spans="1:8" ht="12.75">
      <c r="A2" s="61"/>
      <c r="B2" s="62" t="s">
        <v>54</v>
      </c>
      <c r="C2" s="63"/>
      <c r="D2" s="64"/>
      <c r="E2" s="64"/>
      <c r="F2" s="64"/>
      <c r="G2" s="65"/>
      <c r="H2" s="204"/>
    </row>
    <row r="3" spans="1:8" ht="12.75">
      <c r="A3" s="61"/>
      <c r="B3" s="62"/>
      <c r="C3" s="63"/>
      <c r="D3" s="64"/>
      <c r="E3" s="64"/>
      <c r="F3" s="64"/>
      <c r="G3" s="65"/>
      <c r="H3" s="204"/>
    </row>
    <row r="4" spans="1:7" ht="12.75">
      <c r="A4" s="61"/>
      <c r="B4" s="62" t="s">
        <v>185</v>
      </c>
      <c r="C4" s="25" t="s">
        <v>23</v>
      </c>
      <c r="D4" s="67"/>
      <c r="E4" s="67"/>
      <c r="F4" s="67"/>
      <c r="G4" s="68"/>
    </row>
    <row r="5" ht="12.75" customHeight="1"/>
    <row r="6" spans="1:7" s="193" customFormat="1" ht="23.25" customHeight="1">
      <c r="A6" s="205" t="s">
        <v>165</v>
      </c>
      <c r="B6" s="205" t="s">
        <v>92</v>
      </c>
      <c r="C6" s="205" t="s">
        <v>186</v>
      </c>
      <c r="D6" s="194" t="s">
        <v>187</v>
      </c>
      <c r="E6" s="194"/>
      <c r="F6" s="194" t="s">
        <v>188</v>
      </c>
      <c r="G6" s="194"/>
    </row>
    <row r="7" spans="1:7" s="193" customFormat="1" ht="32.25" customHeight="1">
      <c r="A7" s="205"/>
      <c r="B7" s="205"/>
      <c r="C7" s="205"/>
      <c r="D7" s="161" t="s">
        <v>173</v>
      </c>
      <c r="E7" s="161" t="s">
        <v>174</v>
      </c>
      <c r="F7" s="161" t="s">
        <v>173</v>
      </c>
      <c r="G7" s="161" t="s">
        <v>174</v>
      </c>
    </row>
    <row r="8" spans="1:7" ht="21.75" customHeight="1">
      <c r="A8" s="206"/>
      <c r="B8" s="207" t="s">
        <v>189</v>
      </c>
      <c r="C8" s="208">
        <v>4</v>
      </c>
      <c r="D8" s="209">
        <v>763</v>
      </c>
      <c r="E8" s="209">
        <v>770</v>
      </c>
      <c r="F8" s="210" t="s">
        <v>190</v>
      </c>
      <c r="G8" s="210">
        <v>2220</v>
      </c>
    </row>
    <row r="9" spans="1:7" ht="21.75" customHeight="1">
      <c r="A9" s="211"/>
      <c r="B9" s="207" t="s">
        <v>148</v>
      </c>
      <c r="C9" s="208">
        <v>11</v>
      </c>
      <c r="D9" s="212">
        <v>28</v>
      </c>
      <c r="E9" s="212">
        <v>30</v>
      </c>
      <c r="F9" s="213">
        <v>3772</v>
      </c>
      <c r="G9" s="213">
        <v>3900</v>
      </c>
    </row>
    <row r="10" spans="1:7" ht="21.75" customHeight="1">
      <c r="A10" s="214"/>
      <c r="B10" s="215"/>
      <c r="C10" s="198"/>
      <c r="D10" s="212"/>
      <c r="E10" s="212"/>
      <c r="F10" s="212"/>
      <c r="G10" s="212"/>
    </row>
    <row r="11" spans="1:7" ht="21.75" customHeight="1">
      <c r="A11" s="211"/>
      <c r="B11" s="216"/>
      <c r="C11" s="217"/>
      <c r="D11" s="218"/>
      <c r="E11" s="218"/>
      <c r="F11" s="218"/>
      <c r="G11" s="218"/>
    </row>
    <row r="12" spans="1:7" ht="21.75" customHeight="1">
      <c r="A12" s="219"/>
      <c r="B12" s="215"/>
      <c r="C12" s="198"/>
      <c r="D12" s="212"/>
      <c r="E12" s="212"/>
      <c r="F12" s="212"/>
      <c r="G12" s="212"/>
    </row>
    <row r="13" spans="1:7" ht="21.75" customHeight="1">
      <c r="A13" s="211"/>
      <c r="B13" s="220"/>
      <c r="C13" s="217"/>
      <c r="D13" s="218"/>
      <c r="E13" s="218"/>
      <c r="F13" s="218"/>
      <c r="G13" s="218"/>
    </row>
    <row r="14" spans="1:7" ht="21.75" customHeight="1">
      <c r="A14" s="219"/>
      <c r="B14" s="215"/>
      <c r="C14" s="198"/>
      <c r="D14" s="212"/>
      <c r="E14" s="212"/>
      <c r="F14" s="212"/>
      <c r="G14" s="212"/>
    </row>
    <row r="15" spans="1:7" ht="21.75" customHeight="1">
      <c r="A15" s="211"/>
      <c r="B15" s="216"/>
      <c r="C15" s="217"/>
      <c r="D15" s="218"/>
      <c r="E15" s="218"/>
      <c r="F15" s="218"/>
      <c r="G15" s="218"/>
    </row>
    <row r="16" spans="1:7" ht="21.75" customHeight="1">
      <c r="A16" s="219"/>
      <c r="B16" s="215"/>
      <c r="C16" s="198"/>
      <c r="D16" s="212"/>
      <c r="E16" s="212"/>
      <c r="F16" s="221"/>
      <c r="G16" s="221"/>
    </row>
    <row r="17" spans="1:7" ht="21.75" customHeight="1">
      <c r="A17" s="222" t="s">
        <v>191</v>
      </c>
      <c r="B17" s="222"/>
      <c r="C17" s="223">
        <v>4</v>
      </c>
      <c r="D17" s="224">
        <v>763</v>
      </c>
      <c r="E17" s="224">
        <v>770</v>
      </c>
      <c r="F17" s="225">
        <v>2207</v>
      </c>
      <c r="G17" s="225">
        <v>2220</v>
      </c>
    </row>
    <row r="18" spans="1:7" ht="24.75" customHeight="1">
      <c r="A18" s="222" t="s">
        <v>192</v>
      </c>
      <c r="B18" s="222"/>
      <c r="C18" s="223">
        <v>11</v>
      </c>
      <c r="D18" s="226">
        <v>28</v>
      </c>
      <c r="E18" s="226">
        <v>30</v>
      </c>
      <c r="F18" s="227">
        <v>3772</v>
      </c>
      <c r="G18" s="227">
        <v>3900</v>
      </c>
    </row>
    <row r="19" ht="12.75" customHeight="1"/>
    <row r="20" ht="12.75" customHeight="1"/>
    <row r="21" spans="1:8" ht="12.75" customHeight="1">
      <c r="A21" s="192" t="s">
        <v>193</v>
      </c>
      <c r="F21" s="190" t="s">
        <v>179</v>
      </c>
      <c r="G21" s="190"/>
      <c r="H21" s="191"/>
    </row>
    <row r="22" spans="6:8" ht="12.75" customHeight="1">
      <c r="F22" s="190" t="s">
        <v>180</v>
      </c>
      <c r="G22" s="190"/>
      <c r="H22" s="1"/>
    </row>
  </sheetData>
  <sheetProtection selectLockedCells="1" selectUnlockedCells="1"/>
  <mergeCells count="7">
    <mergeCell ref="A6:A7"/>
    <mergeCell ref="B6:B7"/>
    <mergeCell ref="C6:C7"/>
    <mergeCell ref="D6:E6"/>
    <mergeCell ref="F6:G6"/>
    <mergeCell ref="A17:B17"/>
    <mergeCell ref="A18:B18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2024-01-22T07:41:31Z</dcterms:modified>
  <cp:category/>
  <cp:version/>
  <cp:contentType/>
  <cp:contentStatus/>
  <cp:revision>5</cp:revision>
</cp:coreProperties>
</file>