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plan rada 2026\"/>
    </mc:Choice>
  </mc:AlternateContent>
  <xr:revisionPtr revIDLastSave="0" documentId="13_ncr:1_{BD76CF16-E219-4D3E-AFF3-DC3ECB5FE60D}" xr6:coauthVersionLast="47" xr6:coauthVersionMax="47" xr10:uidLastSave="{00000000-0000-0000-0000-000000000000}"/>
  <bookViews>
    <workbookView xWindow="-120" yWindow="-120" windowWidth="29040" windowHeight="15720" tabRatio="808" firstSheet="7" activeTab="10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usluge_prema_OS" sheetId="220" r:id="rId11"/>
    <sheet name="Zbirna(Pivot)" sheetId="223" r:id="rId12"/>
    <sheet name="Operacije" sheetId="213" r:id="rId13"/>
    <sheet name="DSG" sheetId="212" r:id="rId14"/>
    <sheet name="Dijalize" sheetId="211" r:id="rId15"/>
    <sheet name="Krv" sheetId="159" r:id="rId16"/>
    <sheet name="Lekovi" sheetId="160" r:id="rId17"/>
    <sheet name="Implantati" sheetId="161" r:id="rId18"/>
    <sheet name="Sanitet.mat" sheetId="162" r:id="rId19"/>
    <sheet name="Reagensi" sheetId="224" r:id="rId20"/>
    <sheet name="Liste.čekanja" sheetId="200" r:id="rId21"/>
  </sheets>
  <definedNames>
    <definedName name="____W.O.R.K.B.O.O.K..C.O.N.T.E.N.T.S____" localSheetId="13">#REF!</definedName>
    <definedName name="____W.O.R.K.B.O.O.K..C.O.N.T.E.N.T.S____" localSheetId="12">#REF!</definedName>
    <definedName name="____W.O.R.K.B.O.O.K..C.O.N.T.E.N.T.S____" localSheetId="19">#REF!</definedName>
    <definedName name="____W.O.R.K.B.O.O.K..C.O.N.T.E.N.T.S____" localSheetId="10">#REF!</definedName>
    <definedName name="____W.O.R.K.B.O.O.K..C.O.N.T.E.N.T.S____">#REF!</definedName>
    <definedName name="_xlnm._FilterDatabase" localSheetId="10" hidden="1">usluge_prema_OS!$A$6:$K$186</definedName>
    <definedName name="_xlnm.Print_Area" localSheetId="14">Dijalize!$A$1:$T$21</definedName>
    <definedName name="_xlnm.Print_Area" localSheetId="8">Dnevne.bolnice!$A$1:$H$21</definedName>
    <definedName name="_xlnm.Print_Area" localSheetId="4">'Kadar.nem.'!$A$1:$I$23</definedName>
    <definedName name="_xlnm.Print_Area" localSheetId="15">Krv!$A$1:$H$45</definedName>
    <definedName name="_xlnm.Print_Area" localSheetId="16">Lekovi!$A$1:$K$43</definedName>
    <definedName name="_xlnm.Print_Area" localSheetId="20">Liste.čekanja!$A$1:$I$36</definedName>
    <definedName name="_xlnm.Print_Area" localSheetId="9">Neonatologija!$A$1:$F$12</definedName>
    <definedName name="_xlnm.Print_Area" localSheetId="19">Reagensi!$A$1:$G$10</definedName>
    <definedName name="_xlnm.Print_Area" localSheetId="18">Sanitet.mat!$A$1:$G$15</definedName>
    <definedName name="_xlnm.Print_Titles" localSheetId="17">Implantati!$5:$7</definedName>
    <definedName name="_xlnm.Print_Titles" localSheetId="3">'Kadar.zaj.med.del.'!$A:$A</definedName>
    <definedName name="_xlnm.Print_Titles" localSheetId="16">Lekovi!$5:$7</definedName>
    <definedName name="_xlnm.Print_Titles" localSheetId="20">Liste.čekanja!$1:$6</definedName>
  </definedNames>
  <calcPr calcId="191029"/>
  <pivotCaches>
    <pivotCache cacheId="0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60" l="1"/>
  <c r="J182" i="220" l="1"/>
  <c r="I182" i="220"/>
  <c r="J181" i="220"/>
  <c r="I181" i="220"/>
  <c r="J180" i="220"/>
  <c r="I180" i="220"/>
  <c r="J179" i="220"/>
  <c r="I179" i="220"/>
  <c r="J178" i="220"/>
  <c r="I178" i="220"/>
  <c r="J177" i="220"/>
  <c r="I177" i="220"/>
  <c r="J176" i="220"/>
  <c r="I176" i="220"/>
  <c r="J175" i="220"/>
  <c r="I175" i="220"/>
  <c r="J174" i="220"/>
  <c r="I174" i="220"/>
  <c r="J173" i="220"/>
  <c r="I173" i="220"/>
  <c r="J172" i="220"/>
  <c r="I172" i="220"/>
  <c r="J171" i="220"/>
  <c r="I171" i="220"/>
  <c r="J170" i="220"/>
  <c r="I170" i="220"/>
  <c r="J169" i="220"/>
  <c r="J168" i="220"/>
  <c r="J166" i="220"/>
  <c r="I166" i="220"/>
  <c r="J165" i="220"/>
  <c r="I165" i="220"/>
  <c r="J164" i="220"/>
  <c r="I164" i="220"/>
  <c r="J163" i="220"/>
  <c r="J162" i="220"/>
  <c r="I162" i="220"/>
  <c r="J161" i="220"/>
  <c r="I161" i="220"/>
  <c r="J160" i="220"/>
  <c r="I160" i="220"/>
  <c r="J159" i="220"/>
  <c r="I159" i="220"/>
  <c r="J158" i="220"/>
  <c r="I158" i="220"/>
  <c r="J157" i="220"/>
  <c r="I157" i="220"/>
  <c r="J155" i="220"/>
  <c r="I155" i="220"/>
  <c r="J154" i="220"/>
  <c r="I154" i="220"/>
  <c r="J153" i="220"/>
  <c r="I153" i="220"/>
  <c r="J152" i="220"/>
  <c r="I152" i="220"/>
  <c r="J151" i="220"/>
  <c r="I151" i="220"/>
  <c r="J150" i="220"/>
  <c r="I150" i="220"/>
  <c r="J149" i="220"/>
  <c r="I149" i="220"/>
  <c r="J148" i="220"/>
  <c r="I148" i="220"/>
  <c r="J147" i="220"/>
  <c r="I147" i="220"/>
  <c r="J146" i="220"/>
  <c r="I146" i="220"/>
  <c r="J145" i="220"/>
  <c r="I145" i="220"/>
  <c r="J144" i="220"/>
  <c r="I144" i="220"/>
  <c r="J143" i="220"/>
  <c r="I143" i="220"/>
  <c r="J142" i="220"/>
  <c r="J141" i="220"/>
  <c r="I141" i="220"/>
  <c r="J140" i="220"/>
  <c r="I140" i="220"/>
  <c r="J139" i="220"/>
  <c r="J138" i="220"/>
  <c r="I138" i="220"/>
  <c r="J137" i="220"/>
  <c r="I137" i="220"/>
  <c r="J136" i="220"/>
  <c r="I136" i="220"/>
  <c r="J135" i="220"/>
  <c r="I135" i="220"/>
  <c r="J134" i="220"/>
  <c r="I134" i="220"/>
  <c r="J133" i="220"/>
  <c r="I133" i="220"/>
  <c r="J68" i="220"/>
  <c r="I68" i="220"/>
  <c r="J67" i="220"/>
  <c r="I67" i="220"/>
  <c r="H66" i="220"/>
  <c r="J66" i="220" s="1"/>
  <c r="G66" i="220"/>
  <c r="I66" i="220" s="1"/>
  <c r="H65" i="220"/>
  <c r="J65" i="220" s="1"/>
  <c r="G65" i="220"/>
  <c r="I65" i="220" s="1"/>
  <c r="H64" i="220"/>
  <c r="J64" i="220" s="1"/>
  <c r="G64" i="220"/>
  <c r="I64" i="220" s="1"/>
  <c r="H63" i="220"/>
  <c r="J63" i="220" s="1"/>
  <c r="G63" i="220"/>
  <c r="I63" i="220" s="1"/>
  <c r="H62" i="220"/>
  <c r="J62" i="220" s="1"/>
  <c r="G62" i="220"/>
  <c r="I62" i="220" s="1"/>
  <c r="I61" i="220"/>
  <c r="I59" i="220"/>
  <c r="G58" i="220"/>
  <c r="I58" i="220" s="1"/>
  <c r="G35" i="220"/>
  <c r="I35" i="220" s="1"/>
  <c r="I10" i="209"/>
  <c r="I11" i="209"/>
  <c r="K10" i="209"/>
  <c r="K11" i="209"/>
  <c r="J18" i="220" l="1"/>
  <c r="I17" i="220"/>
  <c r="C8" i="162" l="1"/>
  <c r="D8" i="224" l="1"/>
  <c r="C8" i="224"/>
  <c r="C2" i="224"/>
  <c r="C1" i="224"/>
  <c r="J238" i="220" l="1"/>
  <c r="I238" i="220"/>
  <c r="J236" i="220"/>
  <c r="I236" i="220"/>
  <c r="J235" i="220"/>
  <c r="I235" i="220"/>
  <c r="J233" i="220"/>
  <c r="I233" i="220"/>
  <c r="J232" i="220"/>
  <c r="I232" i="220"/>
  <c r="J224" i="220"/>
  <c r="I224" i="220"/>
  <c r="J223" i="220"/>
  <c r="I223" i="220"/>
  <c r="J222" i="220"/>
  <c r="I222" i="220"/>
  <c r="J218" i="220"/>
  <c r="I218" i="220"/>
  <c r="J217" i="220"/>
  <c r="I217" i="220"/>
  <c r="J216" i="220"/>
  <c r="I216" i="220"/>
  <c r="J215" i="220"/>
  <c r="I215" i="220"/>
  <c r="J211" i="220"/>
  <c r="I211" i="220"/>
  <c r="J210" i="220"/>
  <c r="I210" i="220"/>
  <c r="J209" i="220"/>
  <c r="I209" i="220"/>
  <c r="J205" i="220"/>
  <c r="I205" i="220"/>
  <c r="J204" i="220"/>
  <c r="I204" i="220"/>
  <c r="J203" i="220"/>
  <c r="I203" i="220"/>
  <c r="J202" i="220"/>
  <c r="I202" i="220"/>
  <c r="J201" i="220"/>
  <c r="I201" i="220"/>
  <c r="J197" i="220"/>
  <c r="I197" i="220"/>
  <c r="J196" i="220"/>
  <c r="I196" i="220"/>
  <c r="J195" i="220"/>
  <c r="I195" i="220"/>
  <c r="J194" i="220"/>
  <c r="I194" i="220"/>
  <c r="J190" i="220"/>
  <c r="I190" i="220"/>
  <c r="J189" i="220"/>
  <c r="I189" i="220"/>
  <c r="J188" i="220"/>
  <c r="I188" i="220"/>
  <c r="J187" i="220"/>
  <c r="I187" i="220"/>
  <c r="J186" i="220"/>
  <c r="I186" i="220"/>
  <c r="J124" i="220"/>
  <c r="I124" i="220"/>
  <c r="J123" i="220"/>
  <c r="I123" i="220"/>
  <c r="J122" i="220"/>
  <c r="I122" i="220"/>
  <c r="J121" i="220"/>
  <c r="I121" i="220"/>
  <c r="J120" i="220"/>
  <c r="I120" i="220"/>
  <c r="J116" i="220"/>
  <c r="I116" i="220"/>
  <c r="J115" i="220"/>
  <c r="I115" i="220"/>
  <c r="J114" i="220"/>
  <c r="I114" i="220"/>
  <c r="J113" i="220"/>
  <c r="I113" i="220"/>
  <c r="J112" i="220"/>
  <c r="I112" i="220"/>
  <c r="J111" i="220"/>
  <c r="I111" i="220"/>
  <c r="J110" i="220"/>
  <c r="I110" i="220"/>
  <c r="J109" i="220"/>
  <c r="I109" i="220"/>
  <c r="J105" i="220"/>
  <c r="I105" i="220"/>
  <c r="J104" i="220"/>
  <c r="I104" i="220"/>
  <c r="J103" i="220"/>
  <c r="I103" i="220"/>
  <c r="J99" i="220"/>
  <c r="I99" i="220"/>
  <c r="J98" i="220"/>
  <c r="I98" i="220"/>
  <c r="J97" i="220"/>
  <c r="I97" i="220"/>
  <c r="J95" i="220"/>
  <c r="I95" i="220"/>
  <c r="J94" i="220"/>
  <c r="I94" i="220"/>
  <c r="J90" i="220"/>
  <c r="I90" i="220"/>
  <c r="J89" i="220"/>
  <c r="I89" i="220"/>
  <c r="J87" i="220"/>
  <c r="I87" i="220"/>
  <c r="J86" i="220"/>
  <c r="I86" i="220"/>
  <c r="J78" i="220"/>
  <c r="I78" i="220"/>
  <c r="J77" i="220"/>
  <c r="I77" i="220"/>
  <c r="J76" i="220"/>
  <c r="I76" i="220"/>
  <c r="J75" i="220"/>
  <c r="I75" i="220"/>
  <c r="J74" i="220"/>
  <c r="I74" i="220"/>
  <c r="J73" i="220"/>
  <c r="I73" i="220"/>
  <c r="J72" i="220"/>
  <c r="I72" i="220"/>
  <c r="J71" i="220"/>
  <c r="I71" i="220"/>
  <c r="J29" i="220"/>
  <c r="I29" i="220"/>
  <c r="J28" i="220"/>
  <c r="I28" i="220"/>
  <c r="J27" i="220"/>
  <c r="I27" i="220"/>
  <c r="J26" i="220"/>
  <c r="I26" i="220"/>
  <c r="J25" i="220"/>
  <c r="I25" i="220"/>
  <c r="J20" i="220"/>
  <c r="I20" i="220"/>
  <c r="J19" i="220"/>
  <c r="I19" i="220"/>
  <c r="I18" i="220"/>
  <c r="J17" i="220"/>
  <c r="J11" i="220"/>
  <c r="J12" i="220"/>
  <c r="J13" i="220"/>
  <c r="J14" i="220"/>
  <c r="J15" i="220"/>
  <c r="I11" i="220"/>
  <c r="I12" i="220"/>
  <c r="I13" i="220"/>
  <c r="I14" i="220"/>
  <c r="I15" i="220"/>
  <c r="J10" i="220"/>
  <c r="I10" i="220"/>
  <c r="W23" i="192" l="1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C1" i="174" l="1"/>
  <c r="C2" i="174"/>
  <c r="C3" i="174"/>
  <c r="H17" i="159" l="1"/>
  <c r="H16" i="159"/>
  <c r="H15" i="159"/>
  <c r="H14" i="159"/>
  <c r="H13" i="159"/>
  <c r="H12" i="159"/>
  <c r="H11" i="159"/>
  <c r="H10" i="159"/>
  <c r="F17" i="159"/>
  <c r="F16" i="159"/>
  <c r="F15" i="159"/>
  <c r="F14" i="159"/>
  <c r="F13" i="159"/>
  <c r="F12" i="159"/>
  <c r="F11" i="159"/>
  <c r="F10" i="159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C3" i="213" l="1"/>
  <c r="C2" i="213"/>
  <c r="C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C3" i="212" l="1"/>
  <c r="C2" i="212"/>
  <c r="C1" i="212"/>
  <c r="D8" i="212"/>
  <c r="C8" i="212"/>
  <c r="C3" i="169" l="1"/>
  <c r="C3" i="192"/>
  <c r="C3" i="191"/>
  <c r="C2" i="200"/>
  <c r="C2" i="161"/>
  <c r="C2" i="159"/>
  <c r="C2" i="183"/>
  <c r="C2" i="197"/>
  <c r="C2" i="169"/>
  <c r="C2" i="192"/>
  <c r="C2" i="191"/>
  <c r="C1" i="200"/>
  <c r="C1" i="161"/>
  <c r="C1" i="159"/>
  <c r="C1" i="183"/>
  <c r="C1" i="169"/>
  <c r="C1" i="192"/>
  <c r="C1" i="191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L31" i="209"/>
  <c r="K31" i="209"/>
  <c r="J31" i="209"/>
  <c r="I31" i="209"/>
  <c r="L30" i="209"/>
  <c r="K30" i="209"/>
  <c r="J30" i="209"/>
  <c r="I30" i="209"/>
  <c r="L28" i="209"/>
  <c r="K28" i="209"/>
  <c r="J28" i="209"/>
  <c r="I28" i="209"/>
  <c r="L11" i="209"/>
  <c r="J11" i="209"/>
  <c r="L10" i="209"/>
  <c r="J10" i="209"/>
  <c r="L8" i="209"/>
  <c r="K8" i="209"/>
  <c r="J8" i="209"/>
  <c r="I8" i="209"/>
  <c r="F45" i="159"/>
  <c r="H45" i="159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F9" i="174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B8" i="183"/>
  <c r="C8" i="183"/>
  <c r="D8" i="183"/>
  <c r="E8" i="183"/>
  <c r="F8" i="183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5" i="189"/>
  <c r="AE25" i="189"/>
  <c r="AD25" i="189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H24" i="189"/>
  <c r="D24" i="189" s="1"/>
  <c r="AC23" i="189"/>
  <c r="X23" i="189"/>
  <c r="Y23" i="189" s="1"/>
  <c r="P23" i="189"/>
  <c r="Q23" i="189" s="1"/>
  <c r="H23" i="189"/>
  <c r="D23" i="189" s="1"/>
  <c r="AC22" i="189"/>
  <c r="X22" i="189"/>
  <c r="Y22" i="189" s="1"/>
  <c r="P22" i="189"/>
  <c r="Q22" i="189" s="1"/>
  <c r="H22" i="189"/>
  <c r="D22" i="189" s="1"/>
  <c r="AC21" i="189"/>
  <c r="X21" i="189"/>
  <c r="Y21" i="189" s="1"/>
  <c r="P21" i="189"/>
  <c r="Q21" i="189" s="1"/>
  <c r="H21" i="189"/>
  <c r="D21" i="189" s="1"/>
  <c r="AC20" i="189"/>
  <c r="X20" i="189"/>
  <c r="Y20" i="189" s="1"/>
  <c r="P20" i="189"/>
  <c r="Q20" i="189" s="1"/>
  <c r="H20" i="189"/>
  <c r="D20" i="189" s="1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 s="1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F44" i="159"/>
  <c r="F43" i="159"/>
  <c r="F42" i="159"/>
  <c r="F41" i="159"/>
  <c r="F40" i="159"/>
  <c r="F39" i="159"/>
  <c r="F38" i="159"/>
  <c r="F37" i="159"/>
  <c r="F36" i="159"/>
  <c r="F35" i="159"/>
  <c r="F34" i="159"/>
  <c r="F33" i="159"/>
  <c r="F32" i="159"/>
  <c r="F31" i="159"/>
  <c r="F30" i="159"/>
  <c r="F29" i="159"/>
  <c r="F28" i="159"/>
  <c r="F27" i="159"/>
  <c r="F26" i="159"/>
  <c r="F25" i="159"/>
  <c r="F24" i="159"/>
  <c r="F23" i="159"/>
  <c r="F22" i="159"/>
  <c r="F21" i="159"/>
  <c r="F20" i="159"/>
  <c r="F19" i="159"/>
  <c r="J23" i="192" l="1"/>
  <c r="S23" i="192"/>
  <c r="K23" i="192"/>
  <c r="F8" i="174"/>
  <c r="P23" i="192"/>
  <c r="O23" i="192"/>
  <c r="F11" i="174"/>
  <c r="D9" i="174"/>
  <c r="E9" i="174" s="1"/>
  <c r="C10" i="174"/>
  <c r="G9" i="174"/>
  <c r="K9" i="174"/>
  <c r="K13" i="174"/>
  <c r="G13" i="174"/>
  <c r="E13" i="174"/>
  <c r="C8" i="174"/>
  <c r="D11" i="174"/>
  <c r="F10" i="174"/>
  <c r="C11" i="174"/>
  <c r="G12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10" i="174"/>
  <c r="K10" i="174"/>
  <c r="G11" i="174"/>
  <c r="K11" i="174"/>
  <c r="E11" i="174"/>
  <c r="G8" i="174"/>
  <c r="K8" i="174"/>
  <c r="C14" i="174"/>
  <c r="K14" i="174" s="1"/>
  <c r="Y25" i="189"/>
  <c r="D10" i="174"/>
  <c r="E10" i="174" s="1"/>
  <c r="D8" i="174"/>
  <c r="D14" i="174" l="1"/>
  <c r="G14" i="174"/>
  <c r="E8" i="174"/>
  <c r="E14" i="174" s="1"/>
</calcChain>
</file>

<file path=xl/sharedStrings.xml><?xml version="1.0" encoding="utf-8"?>
<sst xmlns="http://schemas.openxmlformats.org/spreadsheetml/2006/main" count="2679" uniqueCount="2083">
  <si>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</si>
  <si>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</si>
  <si>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</si>
  <si>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</si>
  <si>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</si>
  <si>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</si>
  <si>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</si>
  <si>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БРОЈ ПАЦИЈЕНАТА</t>
  </si>
  <si>
    <t>БРОЈ ПРЕГЛЕДАНИХ УЗОРАКА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</si>
  <si>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</si>
  <si>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</si>
  <si>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</si>
  <si>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</si>
  <si>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</si>
  <si>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</si>
  <si>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</si>
  <si>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</si>
  <si>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</si>
  <si>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</si>
  <si>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</si>
  <si>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</si>
  <si>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</si>
  <si>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</si>
  <si>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</si>
  <si>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</si>
  <si>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</si>
  <si>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</si>
  <si>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</si>
  <si>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</si>
  <si>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</si>
  <si>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</si>
  <si>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</si>
  <si>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</si>
  <si>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</si>
  <si>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</si>
  <si>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</si>
  <si>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</si>
  <si>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</si>
  <si>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</si>
  <si>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</si>
  <si>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</si>
  <si>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</si>
  <si>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</si>
  <si>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</si>
  <si>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</si>
  <si>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</si>
  <si>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</si>
  <si>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</si>
  <si>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</si>
  <si>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</si>
  <si>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</si>
  <si>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</si>
  <si>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</si>
  <si>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</si>
  <si>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</si>
  <si>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</si>
  <si>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</si>
  <si>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</si>
  <si>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</si>
  <si>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</si>
  <si>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</si>
  <si>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</si>
  <si>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</si>
  <si>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</si>
  <si>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</si>
  <si>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</si>
  <si>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</si>
  <si>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</si>
  <si>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</si>
  <si>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</si>
  <si>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</si>
  <si>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</si>
  <si>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</si>
  <si>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</si>
  <si>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</si>
  <si>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</si>
  <si>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</si>
  <si>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</si>
  <si>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</si>
  <si>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</si>
  <si>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</si>
  <si>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</si>
  <si>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</si>
  <si>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</si>
  <si>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</si>
  <si>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</si>
  <si>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</si>
  <si>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</si>
  <si>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</si>
  <si>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</si>
  <si>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Интезивна нега</t>
  </si>
  <si>
    <t>Полуинтезивна нега</t>
  </si>
  <si>
    <t xml:space="preserve">Општа нега </t>
  </si>
  <si>
    <t>Специјална нега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</si>
  <si>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</si>
  <si>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</si>
  <si>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</si>
  <si>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</si>
  <si>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</si>
  <si>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</si>
  <si>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</si>
  <si>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</si>
  <si>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</si>
  <si>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</si>
  <si>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</si>
  <si>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</si>
  <si>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</si>
  <si>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</si>
  <si>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</si>
  <si>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</si>
  <si>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</si>
  <si>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</si>
  <si>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</si>
  <si>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</si>
  <si>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</si>
  <si>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</si>
  <si>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</si>
  <si>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</si>
  <si>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</si>
  <si>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</si>
  <si>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</si>
  <si>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</si>
  <si>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</si>
  <si>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</si>
  <si>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</si>
  <si>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</si>
  <si>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</si>
  <si>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</si>
  <si>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</si>
  <si>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</si>
  <si>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</si>
  <si>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</si>
  <si>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</si>
  <si>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31533-00</t>
  </si>
  <si>
    <t>CORE биопсија дојке</t>
  </si>
  <si>
    <t>31548-00</t>
  </si>
  <si>
    <t>SVAB биопсија дојке</t>
  </si>
  <si>
    <t>31500-01</t>
  </si>
  <si>
    <t>35608-02</t>
  </si>
  <si>
    <t>35618-01</t>
  </si>
  <si>
    <t>32090-00</t>
  </si>
  <si>
    <t>32093-00</t>
  </si>
  <si>
    <t xml:space="preserve"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</t>
  </si>
  <si>
    <t>32084-01</t>
  </si>
  <si>
    <t xml:space="preserve"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</t>
  </si>
  <si>
    <t>Фибероптичка колоноскопија до цекума; дуга колоноскопија</t>
  </si>
  <si>
    <t>Отворена биопсија дојке</t>
  </si>
  <si>
    <t>59300-00</t>
  </si>
  <si>
    <t>55076-00</t>
  </si>
  <si>
    <t>EX TEMPORE анализа добијеног материјала</t>
  </si>
  <si>
    <t>Ексфолијативна цитологија ткива репродуктивних органа жене-неаутоматизована припрема и аутоматизовано бојење</t>
  </si>
  <si>
    <t>Преглед дела цервикса добијеног методом "омчице"</t>
  </si>
  <si>
    <t>Преглед конизата цервикса</t>
  </si>
  <si>
    <t>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</t>
  </si>
  <si>
    <t>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</si>
  <si>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</si>
  <si>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</si>
  <si>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</si>
  <si>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</si>
  <si>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</si>
  <si>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</si>
  <si>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</si>
  <si>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</si>
  <si>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</si>
  <si>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</si>
  <si>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</si>
  <si>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</si>
  <si>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</si>
  <si>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</si>
  <si>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</si>
  <si>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</si>
  <si>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</si>
  <si>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</si>
  <si>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</si>
  <si>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</si>
  <si>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</si>
  <si>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</si>
  <si>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</si>
  <si>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</si>
  <si>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</si>
  <si>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</si>
  <si>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</si>
  <si>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</si>
  <si>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</si>
  <si>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</si>
  <si>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</si>
  <si>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</si>
  <si>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</si>
  <si>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</si>
  <si>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</si>
  <si>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</si>
  <si>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</si>
  <si>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</si>
  <si>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</si>
  <si>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</si>
  <si>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</si>
  <si>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</si>
  <si>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</si>
  <si>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</si>
  <si>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</si>
  <si>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</si>
  <si>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</si>
  <si>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</si>
  <si>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</si>
  <si>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</si>
  <si>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</si>
  <si>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</si>
  <si>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</si>
  <si>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</si>
  <si>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</si>
  <si>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</si>
  <si>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</si>
  <si>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</si>
  <si>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</si>
  <si>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</si>
  <si>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</si>
  <si>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</si>
  <si>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</si>
  <si>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</si>
  <si>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</si>
  <si>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</si>
  <si>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</si>
  <si>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</si>
  <si>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Број апарата</t>
  </si>
  <si>
    <t>Број пацијената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</si>
  <si>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</si>
  <si>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</si>
  <si>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</si>
  <si>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</si>
  <si>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Г. ЦИТОЛОШКА ЛАБОРАТОРИЈА-АНАЛИЗЕ ОРГАНИЗОВАНОГ СКРИНИНГА  РАКА  ГРЛИЋА МАТЕРИЦЕ**</t>
  </si>
  <si>
    <t>В1 АНАЛИЗЕ ОРГАНИЗОВАНОГ СКРИНИНГА  РАКА*</t>
  </si>
  <si>
    <t>L027391</t>
  </si>
  <si>
    <t>L027409</t>
  </si>
  <si>
    <t>L026542</t>
  </si>
  <si>
    <t>L027631</t>
  </si>
  <si>
    <t>L027607</t>
  </si>
  <si>
    <t>L029447</t>
  </si>
  <si>
    <t>L028704</t>
  </si>
  <si>
    <t>L028720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</si>
  <si>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</si>
  <si>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</si>
  <si>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</si>
  <si>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</si>
  <si>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</si>
  <si>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</si>
  <si>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</si>
  <si>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</si>
  <si>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</si>
  <si>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</si>
  <si>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</si>
  <si>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</si>
  <si>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</si>
  <si>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</si>
  <si>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</si>
  <si>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</si>
  <si>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</si>
  <si>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</si>
  <si>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</si>
  <si>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</si>
  <si>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</si>
  <si>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</si>
  <si>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</si>
  <si>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</si>
  <si>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</si>
  <si>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</si>
  <si>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</si>
  <si>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</si>
  <si>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</si>
  <si>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</si>
  <si>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</si>
  <si>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</si>
  <si>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</si>
  <si>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</si>
  <si>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</si>
  <si>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</si>
  <si>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</si>
  <si>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</si>
  <si>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</si>
  <si>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</si>
  <si>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</si>
  <si>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</si>
  <si>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</si>
  <si>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</si>
  <si>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</si>
  <si>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</si>
  <si>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</si>
  <si>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</si>
  <si>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</si>
  <si>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</si>
  <si>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</si>
  <si>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</si>
  <si>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</si>
  <si>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</si>
  <si>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</si>
  <si>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</si>
  <si>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</si>
  <si>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</si>
  <si>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</si>
  <si>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</si>
  <si>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</si>
  <si>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</si>
  <si>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</si>
  <si>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</si>
  <si>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</si>
  <si>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</si>
  <si>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</si>
  <si>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</si>
  <si>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</si>
  <si>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</si>
  <si>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</si>
  <si>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</si>
  <si>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</si>
  <si>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</si>
  <si>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</si>
  <si>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</si>
  <si>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Ђ.   ОСТАЛЕ ЛАБОРАТОРИЈЕ ____________________   (навести које)</t>
  </si>
  <si>
    <t>Унети матични број здравствене установе</t>
  </si>
  <si>
    <t>Унети назив здравствене установе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</si>
  <si>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</si>
  <si>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</si>
  <si>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</si>
  <si>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</si>
  <si>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</si>
  <si>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</si>
  <si>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</si>
  <si>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</si>
  <si>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</si>
  <si>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</si>
  <si>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</si>
  <si>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</si>
  <si>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</si>
  <si>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</si>
  <si>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</si>
  <si>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</si>
  <si>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</si>
  <si>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</si>
  <si>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</si>
  <si>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</si>
  <si>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</si>
  <si>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</si>
  <si>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</si>
  <si>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</si>
  <si>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</si>
  <si>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</si>
  <si>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</si>
  <si>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</si>
  <si>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</si>
  <si>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</si>
  <si>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</si>
  <si>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</si>
  <si>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</si>
  <si>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</si>
  <si>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</si>
  <si>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</si>
  <si>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</si>
  <si>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</si>
  <si>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</si>
  <si>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</si>
  <si>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</si>
  <si>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</si>
  <si>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</si>
  <si>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</si>
  <si>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</si>
  <si>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</si>
  <si>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</si>
  <si>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</si>
  <si>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</si>
  <si>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</si>
  <si>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</si>
  <si>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</si>
  <si>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</si>
  <si>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</si>
  <si>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</si>
  <si>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</si>
  <si>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</si>
  <si>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</si>
  <si>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</si>
  <si>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</si>
  <si>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</si>
  <si>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</si>
  <si>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</si>
  <si>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</si>
  <si>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</si>
  <si>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</si>
  <si>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</si>
  <si>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</si>
  <si>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</si>
  <si>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</si>
  <si>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</si>
  <si>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</si>
  <si>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</si>
  <si>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</si>
  <si>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</si>
  <si>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</si>
  <si>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</si>
  <si>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</si>
  <si>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</si>
  <si>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</si>
  <si>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</si>
  <si>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</si>
  <si>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</si>
  <si>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</si>
  <si>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</si>
  <si>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</si>
  <si>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</si>
  <si>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</si>
  <si>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</si>
  <si>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</si>
  <si>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</si>
  <si>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</si>
  <si>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</si>
  <si>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</si>
  <si>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</si>
  <si>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</si>
  <si>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</si>
  <si>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</si>
  <si>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</si>
  <si>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</si>
  <si>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</si>
  <si>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</si>
  <si>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</si>
  <si>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</si>
  <si>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</si>
  <si>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</si>
  <si>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</si>
  <si>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</si>
  <si>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</si>
  <si>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</si>
  <si>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</si>
  <si>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</si>
  <si>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</si>
  <si>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</si>
  <si>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</si>
  <si>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</si>
  <si>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</si>
  <si>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</si>
  <si>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</si>
  <si>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</si>
  <si>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</si>
  <si>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</si>
  <si>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</si>
  <si>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</si>
  <si>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</si>
  <si>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</si>
  <si>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</si>
  <si>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</si>
  <si>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</si>
  <si>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</si>
  <si>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</si>
  <si>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</si>
  <si>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</si>
  <si>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</si>
  <si>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</si>
  <si>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</si>
  <si>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</si>
  <si>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</si>
  <si>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</si>
  <si>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</si>
  <si>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</si>
  <si>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</si>
  <si>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</si>
  <si>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</si>
  <si>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</si>
  <si>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</si>
  <si>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</si>
  <si>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</si>
  <si>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</si>
  <si>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</si>
  <si>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</si>
  <si>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</si>
  <si>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</si>
  <si>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</si>
  <si>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</si>
  <si>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</si>
  <si>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</si>
  <si>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</si>
  <si>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</si>
  <si>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</si>
  <si>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</si>
  <si>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</si>
  <si>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</si>
  <si>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</si>
  <si>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</si>
  <si>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</si>
  <si>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</si>
  <si>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</si>
  <si>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</si>
  <si>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</si>
  <si>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</si>
  <si>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</si>
  <si>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</si>
  <si>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</si>
  <si>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</si>
  <si>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</si>
  <si>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</si>
  <si>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</si>
  <si>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</si>
  <si>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</si>
  <si>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</si>
  <si>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</si>
  <si>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</si>
  <si>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</si>
  <si>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</si>
  <si>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</si>
  <si>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</si>
  <si>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</si>
  <si>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</si>
  <si>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</si>
  <si>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</si>
  <si>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</si>
  <si>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</si>
  <si>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</si>
  <si>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</si>
  <si>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</si>
  <si>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</si>
  <si>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</si>
  <si>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</si>
  <si>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</si>
  <si>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</si>
  <si>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</si>
  <si>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</si>
  <si>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</si>
  <si>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</si>
  <si>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</si>
  <si>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</si>
  <si>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</si>
  <si>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</si>
  <si>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</si>
  <si>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</si>
  <si>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</si>
  <si>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</si>
  <si>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</si>
  <si>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</si>
  <si>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</si>
  <si>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</si>
  <si>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</si>
  <si>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</si>
  <si>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</si>
  <si>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</si>
  <si>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</si>
  <si>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</si>
  <si>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</si>
  <si>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</si>
  <si>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</si>
  <si>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</si>
  <si>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</si>
  <si>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</si>
  <si>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</si>
  <si>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</si>
  <si>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</si>
  <si>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</si>
  <si>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</si>
  <si>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</si>
  <si>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</si>
  <si>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</si>
  <si>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</si>
  <si>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</si>
  <si>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</si>
  <si>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</si>
  <si>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</si>
  <si>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</si>
  <si>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</si>
  <si>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</si>
  <si>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</si>
  <si>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</si>
  <si>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</si>
  <si>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</si>
  <si>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</si>
  <si>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</si>
  <si>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</si>
  <si>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</si>
  <si>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</si>
  <si>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</si>
  <si>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</si>
  <si>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</si>
  <si>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</si>
  <si>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</si>
  <si>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</si>
  <si>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</si>
  <si>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</si>
  <si>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</si>
  <si>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</si>
  <si>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</si>
  <si>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</si>
  <si>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</si>
  <si>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</si>
  <si>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</si>
  <si>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</si>
  <si>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</si>
  <si>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</si>
  <si>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</si>
  <si>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</si>
  <si>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</si>
  <si>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</si>
  <si>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</si>
  <si>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</si>
  <si>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</si>
  <si>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</si>
  <si>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</si>
  <si>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</si>
  <si>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</si>
  <si>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</si>
  <si>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</si>
  <si>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</si>
  <si>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</si>
  <si>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</si>
  <si>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</si>
  <si>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</si>
  <si>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</si>
  <si>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</si>
  <si>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</si>
  <si>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</si>
  <si>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</si>
  <si>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</si>
  <si>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</si>
  <si>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</si>
  <si>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</si>
  <si>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</si>
  <si>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</si>
  <si>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</si>
  <si>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</si>
  <si>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</si>
  <si>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</si>
  <si>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</si>
  <si>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</si>
  <si>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</si>
  <si>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</si>
  <si>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</si>
  <si>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</si>
  <si>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</si>
  <si>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</si>
  <si>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</si>
  <si>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</si>
  <si>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</si>
  <si>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</si>
  <si>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</si>
  <si>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</si>
  <si>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</si>
  <si>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</si>
  <si>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</si>
  <si>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</si>
  <si>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</si>
  <si>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</si>
  <si>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</si>
  <si>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</si>
  <si>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</si>
  <si>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</si>
  <si>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</si>
  <si>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</si>
  <si>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</si>
  <si>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</si>
  <si>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</si>
  <si>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</si>
  <si>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</si>
  <si>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</si>
  <si>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</si>
  <si>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</si>
  <si>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</si>
  <si>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</si>
  <si>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</si>
  <si>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</si>
  <si>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</si>
  <si>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</si>
  <si>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</si>
  <si>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</si>
  <si>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</si>
  <si>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</si>
  <si>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</si>
  <si>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</si>
  <si>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</si>
  <si>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</si>
  <si>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</si>
  <si>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</si>
  <si>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</si>
  <si>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</si>
  <si>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</si>
  <si>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</si>
  <si>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</si>
  <si>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</si>
  <si>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</si>
  <si>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</si>
  <si>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</si>
  <si>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</si>
  <si>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</si>
  <si>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</si>
  <si>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</si>
  <si>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</si>
  <si>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</si>
  <si>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</si>
  <si>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</si>
  <si>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</si>
  <si>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</si>
  <si>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</si>
  <si>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</si>
  <si>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</si>
  <si>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</si>
  <si>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</si>
  <si>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</si>
  <si>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</si>
  <si>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</si>
  <si>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</si>
  <si>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</si>
  <si>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</si>
  <si>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</si>
  <si>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</si>
  <si>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</si>
  <si>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</si>
  <si>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</si>
  <si>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</si>
  <si>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</si>
  <si>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</si>
  <si>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</si>
  <si>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</si>
  <si>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</si>
  <si>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</si>
  <si>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</si>
  <si>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</si>
  <si>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</si>
  <si>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</si>
  <si>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</si>
  <si>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</si>
  <si>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</si>
  <si>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</si>
  <si>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</si>
  <si>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</si>
  <si>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</si>
  <si>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</si>
  <si>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</si>
  <si>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</si>
  <si>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</si>
  <si>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</si>
  <si>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</si>
  <si>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</si>
  <si>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</si>
  <si>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</si>
  <si>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</si>
  <si>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</si>
  <si>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</si>
  <si>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</si>
  <si>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</si>
  <si>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</si>
  <si>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</si>
  <si>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</si>
  <si>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</si>
  <si>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</si>
  <si>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</si>
  <si>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</si>
  <si>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</si>
  <si>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</si>
  <si>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</si>
  <si>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</si>
  <si>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</si>
  <si>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</si>
  <si>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</si>
  <si>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</si>
  <si>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</si>
  <si>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</si>
  <si>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</si>
  <si>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</si>
  <si>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</si>
  <si>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</si>
  <si>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</si>
  <si>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</si>
  <si>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</si>
  <si>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</si>
  <si>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</si>
  <si>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</si>
  <si>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</si>
  <si>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</si>
  <si>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</si>
  <si>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</si>
  <si>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</si>
  <si>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</si>
  <si>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</si>
  <si>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</si>
  <si>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</si>
  <si>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</si>
  <si>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</si>
  <si>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</si>
  <si>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</si>
  <si>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</si>
  <si>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</si>
  <si>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</si>
  <si>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</si>
  <si>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</si>
  <si>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</si>
  <si>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</si>
  <si>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</si>
  <si>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</si>
  <si>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</si>
  <si>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</si>
  <si>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</si>
  <si>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</si>
  <si>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</si>
  <si>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</si>
  <si>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</si>
  <si>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</si>
  <si>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</si>
  <si>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</si>
  <si>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</si>
  <si>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</si>
  <si>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</si>
  <si>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</si>
  <si>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</si>
  <si>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</si>
  <si>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</si>
  <si>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</si>
  <si>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</si>
  <si>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</si>
  <si>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</si>
  <si>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</si>
  <si>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</si>
  <si>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</si>
  <si>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</si>
  <si>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</si>
  <si>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</si>
  <si>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</si>
  <si>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</si>
  <si>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</si>
  <si>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</si>
  <si>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</si>
  <si>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</si>
  <si>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</si>
  <si>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</si>
  <si>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</si>
  <si>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</si>
  <si>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</si>
  <si>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</si>
  <si>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</si>
  <si>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</si>
  <si>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</si>
  <si>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</si>
  <si>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</si>
  <si>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</si>
  <si>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</si>
  <si>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</si>
  <si>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</si>
  <si>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</si>
  <si>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</si>
  <si>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</si>
  <si>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</si>
  <si>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</si>
  <si>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</si>
  <si>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</si>
  <si>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</si>
  <si>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</si>
  <si>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</si>
  <si>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</si>
  <si>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</si>
  <si>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</si>
  <si>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</si>
  <si>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</si>
  <si>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</si>
  <si>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</si>
  <si>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</si>
  <si>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</si>
  <si>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</si>
  <si>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</si>
  <si>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</si>
  <si>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</si>
  <si>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</si>
  <si>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</si>
  <si>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</si>
  <si>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</si>
  <si>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</si>
  <si>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</si>
  <si>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</si>
  <si>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</si>
  <si>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</si>
  <si>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</si>
  <si>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</si>
  <si>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</si>
  <si>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</si>
  <si>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</si>
  <si>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</si>
  <si>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</si>
  <si>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</si>
  <si>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</si>
  <si>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</si>
  <si>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</si>
  <si>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</si>
  <si>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</si>
  <si>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</si>
  <si>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</si>
  <si>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</si>
  <si>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</si>
  <si>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</si>
  <si>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</si>
  <si>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</si>
  <si>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</si>
  <si>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</si>
  <si>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</si>
  <si>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</si>
  <si>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</si>
  <si>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</si>
  <si>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</si>
  <si>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</si>
  <si>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</si>
  <si>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</si>
  <si>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</si>
  <si>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</si>
  <si>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</si>
  <si>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</si>
  <si>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</si>
  <si>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</si>
  <si>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</si>
  <si>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</si>
  <si>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</si>
  <si>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</si>
  <si>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</si>
  <si>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</si>
  <si>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</si>
  <si>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</si>
  <si>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</si>
  <si>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</si>
  <si>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</si>
  <si>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</si>
  <si>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</si>
  <si>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</si>
  <si>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</si>
  <si>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</si>
  <si>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</si>
  <si>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</si>
  <si>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</si>
  <si>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</si>
  <si>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</si>
  <si>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</si>
  <si>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</si>
  <si>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</si>
  <si>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</si>
  <si>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</si>
  <si>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</si>
  <si>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</si>
  <si>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</si>
  <si>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</si>
  <si>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</si>
  <si>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</si>
  <si>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</si>
  <si>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</si>
  <si>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</si>
  <si>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</si>
  <si>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</si>
  <si>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</si>
  <si>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</si>
  <si>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</si>
  <si>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</si>
  <si>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</si>
  <si>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</si>
  <si>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</si>
  <si>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</si>
  <si>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</si>
  <si>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</si>
  <si>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</si>
  <si>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</si>
  <si>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</si>
  <si>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</si>
  <si>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</si>
  <si>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</si>
  <si>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</si>
  <si>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</si>
  <si>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</si>
  <si>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</si>
  <si>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</si>
  <si>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</si>
  <si>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</si>
  <si>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</si>
  <si>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</si>
  <si>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</si>
  <si>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</si>
  <si>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</si>
  <si>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</si>
  <si>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</si>
  <si>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</si>
  <si>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</si>
  <si>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</si>
  <si>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</si>
  <si>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</si>
  <si>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</si>
  <si>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</si>
  <si>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</si>
  <si>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</si>
  <si>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</si>
  <si>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</si>
  <si>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</si>
  <si>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</si>
  <si>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</si>
  <si>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</si>
  <si>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</si>
  <si>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</si>
  <si>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</si>
  <si>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</si>
  <si>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</si>
  <si>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</si>
  <si>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</si>
  <si>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</si>
  <si>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</si>
  <si>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</si>
  <si>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</si>
  <si>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</si>
  <si>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</si>
  <si>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</si>
  <si>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</si>
  <si>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</si>
  <si>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</si>
  <si>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</si>
  <si>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</si>
  <si>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</si>
  <si>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</si>
  <si>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</si>
  <si>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</si>
  <si>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</si>
  <si>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</si>
  <si>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</si>
  <si>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</si>
  <si>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</si>
  <si>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</si>
  <si>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</si>
  <si>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</si>
  <si>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</si>
  <si>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</si>
  <si>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</si>
  <si>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</si>
  <si>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</si>
  <si>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</si>
  <si>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</si>
  <si>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</si>
  <si>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</si>
  <si>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</si>
  <si>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</si>
  <si>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</si>
  <si>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</si>
  <si>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</si>
  <si>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</si>
  <si>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</si>
  <si>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</si>
  <si>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</si>
  <si>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</si>
  <si>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</si>
  <si>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</si>
  <si>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</si>
  <si>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</si>
  <si>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</si>
  <si>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</si>
  <si>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</si>
  <si>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</si>
  <si>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</si>
  <si>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</si>
  <si>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</si>
  <si>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</si>
  <si>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</si>
  <si>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</si>
  <si>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</si>
  <si>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</si>
  <si>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</si>
  <si>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</si>
  <si>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</si>
  <si>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</si>
  <si>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</si>
  <si>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</si>
  <si>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</si>
  <si>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</si>
  <si>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</si>
  <si>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</si>
  <si>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</si>
  <si>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</si>
  <si>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</si>
  <si>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</si>
  <si>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</si>
  <si>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</si>
  <si>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</si>
  <si>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</si>
  <si>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</si>
  <si>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</si>
  <si>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</si>
  <si>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</si>
  <si>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</si>
  <si>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</si>
  <si>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</si>
  <si>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</si>
  <si>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</si>
  <si>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</si>
  <si>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</si>
  <si>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</si>
  <si>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</si>
  <si>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</si>
  <si>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</si>
  <si>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</si>
  <si>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</si>
  <si>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</si>
  <si>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</si>
  <si>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</si>
  <si>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</si>
  <si>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</si>
  <si>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</si>
  <si>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</si>
  <si>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</si>
  <si>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</si>
  <si>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</si>
  <si>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</si>
  <si>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</si>
  <si>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</si>
  <si>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</si>
  <si>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</si>
  <si>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</si>
  <si>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</si>
  <si>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</si>
  <si>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</si>
  <si>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</si>
  <si>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</si>
  <si>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</si>
  <si>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</si>
  <si>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</si>
  <si>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</si>
  <si>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</si>
  <si>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</si>
  <si>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</si>
  <si>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</si>
  <si>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</si>
  <si>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</si>
  <si>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</si>
  <si>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</si>
  <si>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</si>
  <si>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</si>
  <si>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</si>
  <si>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</si>
  <si>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</si>
  <si>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</si>
  <si>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</si>
  <si>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</si>
  <si>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</si>
  <si>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</si>
  <si>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</si>
  <si>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</si>
  <si>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</si>
  <si>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</si>
  <si>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</si>
  <si>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</si>
  <si>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</si>
  <si>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</si>
  <si>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</si>
  <si>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</si>
  <si>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</si>
  <si>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</si>
  <si>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</si>
  <si>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</si>
  <si>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</si>
  <si>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</si>
  <si>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</si>
  <si>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</si>
  <si>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</si>
  <si>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</si>
  <si>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</si>
  <si>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</si>
  <si>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</si>
  <si>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</si>
  <si>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</si>
  <si>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</si>
  <si>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</si>
  <si>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</si>
  <si>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</si>
  <si>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</si>
  <si>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</si>
  <si>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</si>
  <si>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</si>
  <si>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</si>
  <si>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</si>
  <si>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</si>
  <si>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</si>
  <si>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</si>
  <si>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</si>
  <si>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</si>
  <si>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</si>
  <si>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</si>
  <si>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</si>
  <si>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</si>
  <si>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</si>
  <si>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</si>
  <si>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</si>
  <si>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</si>
  <si>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</si>
  <si>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</si>
  <si>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</si>
  <si>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</si>
  <si>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</si>
  <si>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</si>
  <si>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</si>
  <si>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</si>
  <si>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</si>
  <si>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</si>
  <si>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</si>
  <si>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</si>
  <si>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</si>
  <si>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</si>
  <si>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</si>
  <si>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</si>
  <si>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</si>
  <si>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</si>
  <si>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</si>
  <si>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</si>
  <si>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</si>
  <si>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</si>
  <si>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</si>
  <si>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</si>
  <si>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</si>
  <si>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</si>
  <si>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</si>
  <si>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</si>
  <si>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</si>
  <si>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</si>
  <si>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</si>
  <si>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</si>
  <si>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</si>
  <si>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</si>
  <si>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</si>
  <si>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</si>
  <si>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</si>
  <si>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</si>
  <si>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</si>
  <si>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</si>
  <si>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</si>
  <si>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</si>
  <si>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</si>
  <si>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</si>
  <si>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</si>
  <si>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</si>
  <si>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</si>
  <si>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</si>
  <si>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</si>
  <si>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</si>
  <si>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</si>
  <si>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</si>
  <si>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</si>
  <si>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</si>
  <si>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</si>
  <si>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</si>
  <si>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</si>
  <si>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</si>
  <si>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</si>
  <si>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</si>
  <si>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</si>
  <si>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</si>
  <si>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</si>
  <si>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</si>
  <si>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</si>
  <si>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</si>
  <si>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</si>
  <si>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</si>
  <si>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</si>
  <si>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</si>
  <si>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</si>
  <si>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</si>
  <si>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</si>
  <si>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</si>
  <si>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</si>
  <si>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</si>
  <si>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</si>
  <si>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</si>
  <si>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</si>
  <si>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</si>
  <si>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</si>
  <si>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</si>
  <si>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</si>
  <si>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</si>
  <si>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</si>
  <si>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</si>
  <si>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</si>
  <si>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</si>
  <si>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</si>
  <si>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</si>
  <si>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</si>
  <si>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</si>
  <si>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</si>
  <si>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</si>
  <si>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</si>
  <si>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</si>
  <si>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</si>
  <si>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</si>
  <si>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</si>
  <si>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</si>
  <si>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</si>
  <si>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</si>
  <si>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</si>
  <si>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</si>
  <si>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</si>
  <si>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</si>
  <si>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</si>
  <si>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</si>
  <si>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</si>
  <si>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</si>
  <si>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</si>
  <si>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</si>
  <si>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</si>
  <si>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</si>
  <si>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</si>
  <si>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</si>
  <si>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</si>
  <si>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</si>
  <si>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</si>
  <si>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</si>
  <si>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</si>
  <si>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</si>
  <si>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</si>
  <si>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</si>
  <si>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</si>
  <si>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</si>
  <si>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</si>
  <si>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</si>
  <si>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</si>
  <si>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</si>
  <si>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</si>
  <si>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</si>
  <si>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</si>
  <si>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</si>
  <si>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</si>
  <si>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</si>
  <si>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</si>
  <si>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</si>
  <si>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</si>
  <si>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</si>
  <si>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</si>
  <si>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</si>
  <si>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</si>
  <si>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</si>
  <si>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</si>
  <si>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</si>
  <si>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</si>
  <si>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</si>
  <si>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</si>
  <si>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</si>
  <si>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</si>
  <si>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</si>
  <si>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</si>
  <si>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</si>
  <si>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</si>
  <si>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</si>
  <si>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</si>
  <si>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</si>
  <si>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</si>
  <si>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</si>
  <si>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</si>
  <si>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</si>
  <si>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</si>
  <si>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</si>
  <si>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</si>
  <si>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</si>
  <si>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</si>
  <si>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</si>
  <si>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</si>
  <si>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</si>
  <si>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</si>
  <si>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</si>
  <si>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</si>
  <si>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</si>
  <si>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</si>
  <si>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</si>
  <si>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</si>
  <si>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</si>
  <si>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</si>
  <si>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</si>
  <si>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</si>
  <si>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</si>
  <si>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</si>
  <si>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</si>
  <si>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</si>
  <si>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</si>
  <si>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</si>
  <si>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</si>
  <si>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</si>
  <si>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</si>
  <si>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</si>
  <si>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</si>
  <si>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</si>
  <si>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</si>
  <si>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</si>
  <si>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</si>
  <si>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</si>
  <si>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</si>
  <si>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</si>
  <si>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</si>
  <si>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</si>
  <si>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</si>
  <si>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</si>
  <si>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</si>
  <si>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</si>
  <si>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</si>
  <si>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</si>
  <si>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</si>
  <si>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</si>
  <si>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</si>
  <si>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</si>
  <si>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</si>
  <si>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</si>
  <si>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</si>
  <si>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</si>
  <si>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</si>
  <si>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</si>
  <si>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</si>
  <si>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</si>
  <si>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</si>
  <si>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</si>
  <si>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</si>
  <si>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</si>
  <si>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</si>
  <si>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</si>
  <si>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</si>
  <si>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</si>
  <si>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</si>
  <si>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</si>
  <si>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</si>
  <si>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</si>
  <si>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</si>
  <si>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</si>
  <si>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</si>
  <si>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</si>
  <si>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</si>
  <si>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</si>
  <si>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</si>
  <si>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</si>
  <si>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</si>
  <si>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</si>
  <si>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</si>
  <si>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</si>
  <si>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</si>
  <si>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</si>
  <si>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</si>
  <si>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</si>
  <si>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</si>
  <si>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</si>
  <si>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</si>
  <si>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</si>
  <si>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</si>
  <si>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</si>
  <si>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</si>
  <si>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</si>
  <si>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</si>
  <si>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</si>
  <si>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</si>
  <si>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</si>
  <si>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</si>
  <si>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</si>
  <si>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</si>
  <si>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</si>
  <si>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</si>
  <si>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</si>
  <si>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</si>
  <si>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</si>
  <si>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</si>
  <si>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</si>
  <si>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</si>
  <si>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</si>
  <si>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</si>
  <si>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</si>
  <si>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</si>
  <si>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</si>
  <si>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</si>
  <si>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</si>
  <si>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</si>
  <si>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</si>
  <si>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</si>
  <si>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</si>
  <si>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</si>
  <si>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</si>
  <si>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</si>
  <si>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</si>
  <si>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</si>
  <si>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</si>
  <si>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</si>
  <si>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</si>
  <si>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</si>
  <si>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</si>
  <si>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</si>
  <si>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</si>
  <si>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</si>
  <si>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</si>
  <si>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</si>
  <si>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</si>
  <si>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</si>
  <si>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</si>
  <si>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</si>
  <si>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</si>
  <si>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</si>
  <si>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</si>
  <si>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</si>
  <si>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</si>
  <si>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</si>
  <si>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</si>
  <si>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</si>
  <si>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</si>
  <si>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</si>
  <si>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</si>
  <si>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</si>
  <si>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</si>
  <si>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</si>
  <si>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</si>
  <si>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</si>
  <si>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</si>
  <si>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</si>
  <si>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</si>
  <si>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</si>
  <si>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</si>
  <si>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</si>
  <si>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</si>
  <si>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</si>
  <si>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</si>
  <si>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</si>
  <si>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</si>
  <si>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</si>
  <si>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</si>
  <si>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</si>
  <si>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</si>
  <si>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</si>
  <si>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</si>
  <si>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</si>
  <si>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</si>
  <si>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</si>
  <si>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</si>
  <si>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</si>
  <si>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</si>
  <si>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</si>
  <si>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</si>
  <si>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</si>
  <si>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</si>
  <si>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</si>
  <si>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</si>
  <si>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</si>
  <si>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</si>
  <si>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</si>
  <si>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</si>
  <si>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</si>
  <si>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</si>
  <si>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</si>
  <si>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</si>
  <si>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</si>
  <si>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</si>
  <si>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</si>
  <si>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</si>
  <si>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</si>
  <si>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</si>
  <si>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</si>
  <si>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</si>
  <si>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</si>
  <si>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</si>
  <si>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</si>
  <si>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</si>
  <si>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</si>
  <si>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</si>
  <si>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</si>
  <si>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</si>
  <si>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</si>
  <si>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</si>
  <si>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</si>
  <si>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</si>
  <si>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</si>
  <si>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</si>
  <si>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</si>
  <si>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</si>
  <si>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</si>
  <si>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</si>
  <si>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</si>
  <si>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</si>
  <si>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</si>
  <si>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</si>
  <si>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</si>
  <si>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</si>
  <si>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</si>
  <si>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</si>
  <si>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</si>
  <si>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</si>
  <si>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</si>
  <si>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</si>
  <si>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</si>
  <si>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</si>
  <si>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</si>
  <si>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</si>
  <si>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</si>
  <si>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</si>
  <si>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</si>
  <si>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</si>
  <si>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</si>
  <si>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</si>
  <si>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</si>
  <si>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</si>
  <si>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</si>
  <si>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</si>
  <si>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</si>
  <si>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</si>
  <si>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</si>
  <si>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</si>
  <si>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</si>
  <si>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</si>
  <si>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</si>
  <si>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</si>
  <si>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</si>
  <si>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</si>
  <si>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</si>
  <si>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</si>
  <si>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</si>
  <si>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</si>
  <si>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</si>
  <si>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</si>
  <si>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</si>
  <si>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</si>
  <si>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</si>
  <si>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</si>
  <si>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</si>
  <si>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</si>
  <si>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</si>
  <si>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</si>
  <si>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</si>
  <si>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</si>
  <si>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</si>
  <si>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</si>
  <si>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</si>
  <si>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</si>
  <si>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</si>
  <si>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</si>
  <si>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</si>
  <si>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</si>
  <si>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</si>
  <si>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</si>
  <si>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</si>
  <si>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</si>
  <si>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</si>
  <si>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</si>
  <si>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</si>
  <si>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</si>
  <si>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</si>
  <si>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</si>
  <si>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</si>
  <si>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</si>
  <si>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</si>
  <si>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</si>
  <si>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</si>
  <si>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</si>
  <si>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</si>
  <si>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</si>
  <si>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</si>
  <si>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</si>
  <si>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</si>
  <si>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</si>
  <si>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</si>
  <si>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</si>
  <si>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</si>
  <si>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</si>
  <si>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</si>
  <si>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</si>
  <si>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</si>
  <si>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</si>
  <si>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</si>
  <si>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</si>
  <si>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</si>
  <si>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</si>
  <si>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</si>
  <si>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</si>
  <si>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</si>
  <si>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</si>
  <si>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</si>
  <si>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</si>
  <si>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</si>
  <si>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</si>
  <si>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</si>
  <si>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</si>
  <si>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</si>
  <si>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</si>
  <si>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</si>
  <si>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</si>
  <si>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</si>
  <si>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</si>
  <si>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</si>
  <si>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</si>
  <si>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</si>
  <si>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</si>
  <si>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</si>
  <si>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</si>
  <si>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</si>
  <si>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</si>
  <si>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</si>
  <si>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</si>
  <si>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</si>
  <si>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</si>
  <si>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</si>
  <si>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</si>
  <si>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</si>
  <si>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</si>
  <si>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</si>
  <si>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</si>
  <si>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</si>
  <si>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</si>
  <si>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</si>
  <si>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</si>
  <si>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</si>
  <si>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</si>
  <si>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</si>
  <si>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</si>
  <si>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</si>
  <si>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</si>
  <si>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</si>
  <si>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</si>
  <si>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</si>
  <si>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</si>
  <si>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</si>
  <si>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</si>
  <si>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</si>
  <si>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</si>
  <si>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</si>
  <si>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</si>
  <si>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</si>
  <si>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</si>
  <si>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</si>
  <si>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</si>
  <si>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</si>
  <si>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</si>
  <si>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</si>
  <si>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</si>
  <si>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</si>
  <si>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</si>
  <si>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</si>
  <si>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</si>
  <si>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</si>
  <si>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</si>
  <si>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</si>
  <si>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</si>
  <si>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</si>
  <si>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</si>
  <si>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</si>
  <si>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</si>
  <si>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</si>
  <si>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</si>
  <si>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</si>
  <si>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</si>
  <si>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</si>
  <si>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</si>
  <si>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</si>
  <si>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</si>
  <si>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</si>
  <si>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</si>
  <si>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</si>
  <si>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</si>
  <si>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</si>
  <si>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</si>
  <si>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</si>
  <si>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</si>
  <si>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</si>
  <si>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</si>
  <si>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</si>
  <si>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</si>
  <si>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</si>
  <si>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</si>
  <si>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</si>
  <si>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</si>
  <si>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</si>
  <si>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</si>
  <si>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</si>
  <si>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</si>
  <si>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</si>
  <si>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</si>
  <si>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</si>
  <si>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</si>
  <si>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</si>
  <si>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</si>
  <si>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</si>
  <si>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</si>
  <si>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</si>
  <si>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</si>
  <si>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</si>
  <si>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</si>
  <si>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</si>
  <si>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</si>
  <si>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</si>
  <si>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</si>
  <si>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</si>
  <si>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</si>
  <si>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</si>
  <si>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</si>
  <si>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</si>
  <si>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</si>
  <si>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Остале услуге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</si>
  <si>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</si>
  <si>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</si>
  <si>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</si>
  <si>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</si>
  <si>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</si>
  <si>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</si>
  <si>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</si>
  <si>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</si>
  <si>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</si>
  <si>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</si>
  <si>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</si>
  <si>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</si>
  <si>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</si>
  <si>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</si>
  <si>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</si>
  <si>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</si>
  <si>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</si>
  <si>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</si>
  <si>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</si>
  <si>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</si>
  <si>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</si>
  <si>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</si>
  <si>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</si>
  <si>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</si>
  <si>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</si>
  <si>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</si>
  <si>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</si>
  <si>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</si>
  <si>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</si>
  <si>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</si>
  <si>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</si>
  <si>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</si>
  <si>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</si>
  <si>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>Табела 16.</t>
  </si>
  <si>
    <t>Табела 17.</t>
  </si>
  <si>
    <t>Табела 18.</t>
  </si>
  <si>
    <t>Табела 19.</t>
  </si>
  <si>
    <t>Прво читање радиографског снимка дојке у оквиру организованог скрининга</t>
  </si>
  <si>
    <t>Друго читање радиографског снимка дојке у оквиру организованог скрининга</t>
  </si>
  <si>
    <t>Треће или супервизијско читање радиографског снимка дојке у оквиру организованог скрининга</t>
  </si>
  <si>
    <t>Супервизијско тумачење ПАП налаза у организованом скринингу карцинома грлића материце</t>
  </si>
  <si>
    <t> 2305401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</si>
  <si>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</si>
  <si>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</si>
  <si>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</si>
  <si>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</si>
  <si>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</si>
  <si>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</si>
  <si>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</si>
  <si>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</si>
  <si>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</si>
  <si>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</si>
  <si>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</si>
  <si>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</si>
  <si>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</si>
  <si>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Цена у динарима</t>
  </si>
  <si>
    <t>јединица крви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</si>
  <si>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</si>
  <si>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</si>
  <si>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</si>
  <si>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</si>
  <si>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</si>
  <si>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</si>
  <si>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</si>
  <si>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</si>
  <si>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</si>
  <si>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Број лица на акутној хемодијализи</t>
  </si>
  <si>
    <t>Број лица на хроничној хемодијализи</t>
  </si>
  <si>
    <t>Категорија</t>
  </si>
  <si>
    <t>280005</t>
  </si>
  <si>
    <t>280006</t>
  </si>
  <si>
    <t>280007</t>
  </si>
  <si>
    <t>280008</t>
  </si>
  <si>
    <t>Број прегледа у оквиру организованог скрининга рака*</t>
  </si>
  <si>
    <t>Број услуга пружених у оквиру организованог скрининга рака**</t>
  </si>
  <si>
    <t>Рендген дијагностика (уписати број апарата и број смена)</t>
  </si>
  <si>
    <t>Ултразвучна дијагностика (уписати број апарата и број смена)</t>
  </si>
  <si>
    <t>Доплер* (уписати број апарата и број смена)</t>
  </si>
  <si>
    <t>ЦТ Скенер (уписати број апарата и број смена)</t>
  </si>
  <si>
    <t>Магнетна резонанца (уписати број апарата и број смена)</t>
  </si>
  <si>
    <t>Укупно свих дијагностичких процедура са снимањем</t>
  </si>
  <si>
    <t>Напомена</t>
  </si>
  <si>
    <t>Број исписаних болесника 2024.</t>
  </si>
  <si>
    <t>Број бо  дана 2024.</t>
  </si>
  <si>
    <t>Просечна дневна заузетост постеља у 2024. (%)</t>
  </si>
  <si>
    <t>Табела 10.</t>
  </si>
  <si>
    <t>Табела 13.</t>
  </si>
  <si>
    <t>Табела 14.</t>
  </si>
  <si>
    <t>Табела 15.</t>
  </si>
  <si>
    <t>Збирна табела врсте здравствених услуга које се пружају у здравственој установи (Пивот)</t>
  </si>
  <si>
    <t>Табела 11.</t>
  </si>
  <si>
    <t xml:space="preserve">Табела 12. </t>
  </si>
  <si>
    <t>Терапијска плазмафереза</t>
  </si>
  <si>
    <t>Хемодијализа</t>
  </si>
  <si>
    <t>Интермитентна хемодиафилтрација</t>
  </si>
  <si>
    <t>Континуирана перитонеална дијализа, дугорочна</t>
  </si>
  <si>
    <t>Интермитентна перитонеална диализа, дугорочна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</si>
  <si>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</si>
  <si>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</si>
  <si>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 xml:space="preserve">Лекови за хемофилију  </t>
  </si>
  <si>
    <t xml:space="preserve">Цитостатици 
са Листе лекова </t>
  </si>
  <si>
    <t>Лекови ван Листе лекова</t>
  </si>
  <si>
    <t>Реагенси који се набављају у поступку ЦЈН</t>
  </si>
  <si>
    <t>Реагенси - самостална набавка установе</t>
  </si>
  <si>
    <t>Реагенси</t>
  </si>
  <si>
    <t>РЕАГЕНСИ (УКУПНО)</t>
  </si>
  <si>
    <t>Табела 20.</t>
  </si>
  <si>
    <t>20.</t>
  </si>
  <si>
    <t>Здравствене услуге према организационој структури</t>
  </si>
  <si>
    <t>Конусна биопсија грлића материце ласером</t>
  </si>
  <si>
    <t>Радиографско снимање дојке, обострано</t>
  </si>
  <si>
    <t>Ултразвучни преглед дојке, билатералан</t>
  </si>
  <si>
    <t>Циљана биопсија грлића материце или ендоцервикална киретажа</t>
  </si>
  <si>
    <t>Преглед биоптата тумора дојке</t>
  </si>
  <si>
    <t>Преглед CORE биопсије дојке</t>
  </si>
  <si>
    <t>Санитетски и медицински потрошни материјал који се набављају у поступку ЦЈН</t>
  </si>
  <si>
    <t>Санитетски и медицински потрошни материјал - самостална набавка установе</t>
  </si>
  <si>
    <t>Санитетски и медицински потрошни материјал (укупно)</t>
  </si>
  <si>
    <t>ЗА 2026. ГОДИНУ</t>
  </si>
  <si>
    <t>01.01.2026.</t>
  </si>
  <si>
    <t>Извршено у 2025.</t>
  </si>
  <si>
    <t>План за 2026.</t>
  </si>
  <si>
    <t>Амбулантни (Извршено у 2025.)</t>
  </si>
  <si>
    <t>Амбулантни (План за 2026.)</t>
  </si>
  <si>
    <t>Стационарни (Извршено у 2025.)</t>
  </si>
  <si>
    <t>Стационарни (План за 2026.)</t>
  </si>
  <si>
    <t>Укупно (Извршено у 2025.)</t>
  </si>
  <si>
    <t>Укупно (План за 2026.)</t>
  </si>
  <si>
    <t>Број услуга - Извршење 2025.</t>
  </si>
  <si>
    <t>Број услуга - План 2026.</t>
  </si>
  <si>
    <t xml:space="preserve">Укупан број пацијената на листи чекања на дан 31.12.2025. </t>
  </si>
  <si>
    <t>Број пацијената са листе чекања којима је урађена  процедура/интервенција 2025</t>
  </si>
  <si>
    <t>Укупан број свих пацијената којима је урађена интервенција/процедура у ЗУ 2025</t>
  </si>
  <si>
    <t>Број нових пацијената на листи чекања у 2025.</t>
  </si>
  <si>
    <t>Просечна дужина чекања у данима 2025.</t>
  </si>
  <si>
    <t>Планиран укупан број процедура за које се воде листе чекања за 2026.</t>
  </si>
  <si>
    <t>Планиран број процедура за пацијенте који су на листи чекања за 2026.</t>
  </si>
  <si>
    <t>В.Д.ДИРЕКТОРА</t>
  </si>
  <si>
    <t>ДР НИКОЛА КАРАПЕТРОВИЋ</t>
  </si>
  <si>
    <t>ДОМ ЗДРАВЉА ИВАЊИЦА</t>
  </si>
  <si>
    <t>СТАЦИОНАР</t>
  </si>
  <si>
    <t>Укупно СТАЦИОНАР</t>
  </si>
  <si>
    <t>Укупно ДИЈАЛИЗА</t>
  </si>
  <si>
    <t>11700-00</t>
  </si>
  <si>
    <t>EKG</t>
  </si>
  <si>
    <t>11713-00</t>
  </si>
  <si>
    <t>Snimanje pros. EKG</t>
  </si>
  <si>
    <t>13750-06</t>
  </si>
  <si>
    <t>ostale terapijske hemafereze</t>
  </si>
  <si>
    <t>13839-00</t>
  </si>
  <si>
    <t>vađenje krvi</t>
  </si>
  <si>
    <t>13842-00</t>
  </si>
  <si>
    <t>Laboratorijska kanalizacija za gasne analize</t>
  </si>
  <si>
    <t>30055-00</t>
  </si>
  <si>
    <t>previjanje rane</t>
  </si>
  <si>
    <t>36800-00</t>
  </si>
  <si>
    <t>kateterizacija mokraćne bešike</t>
  </si>
  <si>
    <t>92043-00</t>
  </si>
  <si>
    <t>primena leka za respir. Sistem</t>
  </si>
  <si>
    <t>92044-00</t>
  </si>
  <si>
    <t>ostale terapije</t>
  </si>
  <si>
    <t>92101-00</t>
  </si>
  <si>
    <t>ispiranje kateterom kanale</t>
  </si>
  <si>
    <t>96197-02</t>
  </si>
  <si>
    <t>intramuskularno davanje injekcija</t>
  </si>
  <si>
    <t>96197-03</t>
  </si>
  <si>
    <t>96197-09</t>
  </si>
  <si>
    <t>96199-01</t>
  </si>
  <si>
    <t>intravensko davanje injekcija</t>
  </si>
  <si>
    <t>96199-02</t>
  </si>
  <si>
    <t>96199-03</t>
  </si>
  <si>
    <t>96199-06</t>
  </si>
  <si>
    <t>96199-04</t>
  </si>
  <si>
    <t>intravensko davanje injekcija- antidot</t>
  </si>
  <si>
    <t>96199-08</t>
  </si>
  <si>
    <t>96199-07</t>
  </si>
  <si>
    <t>96199-09</t>
  </si>
  <si>
    <t>96200-06</t>
  </si>
  <si>
    <t>subkutano davanje farmak. Sredstva</t>
  </si>
  <si>
    <t>96200-01</t>
  </si>
  <si>
    <t>subkutano trombolitičko sredstvo</t>
  </si>
  <si>
    <t>96200-09</t>
  </si>
  <si>
    <t>13815-00</t>
  </si>
  <si>
    <t>Centralna venska kateterizacija</t>
  </si>
  <si>
    <t>34530-04</t>
  </si>
  <si>
    <t>uklanjanje venskog katetera</t>
  </si>
  <si>
    <t>92052-00</t>
  </si>
  <si>
    <t>kardiopulmonalna reanimacija</t>
  </si>
  <si>
    <t>22007-00</t>
  </si>
  <si>
    <t>endotrahealna intubacija</t>
  </si>
  <si>
    <t>96037-00</t>
  </si>
  <si>
    <t>konsultacije</t>
  </si>
  <si>
    <t>Циљана биопсија дојке или ендоцервикална киретажа</t>
  </si>
  <si>
    <t>Конусна биопсија ласером</t>
  </si>
  <si>
    <t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</t>
  </si>
  <si>
    <t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</t>
  </si>
  <si>
    <t>BD0300</t>
  </si>
  <si>
    <t>BO dan</t>
  </si>
  <si>
    <t>BD0305</t>
  </si>
  <si>
    <t>DNEVNA BOLNICA</t>
  </si>
  <si>
    <t>L000018</t>
  </si>
  <si>
    <t>Mikrouzorkovanje</t>
  </si>
  <si>
    <t>L000026</t>
  </si>
  <si>
    <t>Uzorkovanje krvi(venerpunkcija)</t>
  </si>
  <si>
    <t>L000034</t>
  </si>
  <si>
    <t>Uzorkovanje drugih bioloskih materijala u laboratoriji</t>
  </si>
  <si>
    <t>L000042</t>
  </si>
  <si>
    <t>Prijem, kontrola kvaliteta uzorka i priprema uzorka za lab.ispitivanja</t>
  </si>
  <si>
    <t>L000349</t>
  </si>
  <si>
    <t>Glukoza u kapilarnoj krvi - POCT metodom</t>
  </si>
  <si>
    <t>L000414</t>
  </si>
  <si>
    <t>Hemoglobin A1c (glikozilirani hemoglobin,HbA1c)u krvi</t>
  </si>
  <si>
    <t>L0001057</t>
  </si>
  <si>
    <t>Alanin aminotransferaza (ALT) u serumu - spektrofotometrija</t>
  </si>
  <si>
    <t>L001081</t>
  </si>
  <si>
    <t>Albumin u serumu -spektrofotometrijom</t>
  </si>
  <si>
    <t>L001198</t>
  </si>
  <si>
    <t>Alfa-amilaza u serumu -spektrofotometrija</t>
  </si>
  <si>
    <t>L001255</t>
  </si>
  <si>
    <t>Alkalana fosfataza (ALT) u serumu- spektrofotometrijom</t>
  </si>
  <si>
    <t>L001651</t>
  </si>
  <si>
    <t>Aspartat aminotrasferaza(AST) u serumu - spektrofotometrijom</t>
  </si>
  <si>
    <t>L001867</t>
  </si>
  <si>
    <t>Bikarbonati (ugljen -dioksid,ukupan)u serumu - spektrofotometrijom</t>
  </si>
  <si>
    <t>L001917</t>
  </si>
  <si>
    <t>Bilirubin (ukupan) u serumu - spekrofotometrijom</t>
  </si>
  <si>
    <t>L002055</t>
  </si>
  <si>
    <t>C - reaktivni protein (CRP) u serumu - imunoturbidimetrijom</t>
  </si>
  <si>
    <t>L002493</t>
  </si>
  <si>
    <t>Fosfor, neorganski u serumu - spektrofotometrijom</t>
  </si>
  <si>
    <t>L002543</t>
  </si>
  <si>
    <t>Gama - glutamin transferaza (gama-GT) u serumu - spektrofotometrija</t>
  </si>
  <si>
    <t>L002600</t>
  </si>
  <si>
    <t>Glukoza u serumu - POCT metodom</t>
  </si>
  <si>
    <t>L002618</t>
  </si>
  <si>
    <t>Gliukoza u serumu - spterkrofotometrijom</t>
  </si>
  <si>
    <t>L002667</t>
  </si>
  <si>
    <t>Gvozdje un serumu</t>
  </si>
  <si>
    <t>L002766</t>
  </si>
  <si>
    <t>Hloridi u serumu - jon-selektivnom elektrodom (JCE)</t>
  </si>
  <si>
    <t>L002816</t>
  </si>
  <si>
    <t>Holesterol (ukupan) u serumu - spektrofotometrijom</t>
  </si>
  <si>
    <t>L002857</t>
  </si>
  <si>
    <t>Holesterol , HDL - u serumu - spektrofotometrijom</t>
  </si>
  <si>
    <t>L002899</t>
  </si>
  <si>
    <t>Holesterol,LDL - u serumu - spektrofotometrijom</t>
  </si>
  <si>
    <t>L003731</t>
  </si>
  <si>
    <t>Kalcijum u serumu - POCT metodom</t>
  </si>
  <si>
    <t>L003749</t>
  </si>
  <si>
    <t>Kalcijum u serumu - spektrofotometrijom</t>
  </si>
  <si>
    <t>L003780</t>
  </si>
  <si>
    <t>Kalijum u serumu - jon selektivnom elektrodom (JCE)</t>
  </si>
  <si>
    <t>L004234</t>
  </si>
  <si>
    <t>Kreatin kinaza (CK) u serumu - spektrofotometrija</t>
  </si>
  <si>
    <t>L004317</t>
  </si>
  <si>
    <t>Kreatinin u serumu - spektrofotometrijom</t>
  </si>
  <si>
    <t>L004416</t>
  </si>
  <si>
    <t>Laktat dehinodrenaza (LDH) u serumu - spektrofotometrija</t>
  </si>
  <si>
    <t>L004812</t>
  </si>
  <si>
    <t>Mokracna kiselina u serumu - spektrofotometrija</t>
  </si>
  <si>
    <t>L004879</t>
  </si>
  <si>
    <t>Natrijum u serumu, jon-celektivnom elektrodom (JCE)</t>
  </si>
  <si>
    <t>L005439</t>
  </si>
  <si>
    <t>Proteini(ukupan) u serumu - spektrofotometrija</t>
  </si>
  <si>
    <t>L005843</t>
  </si>
  <si>
    <t>TIBC (ukupni kapacitet vezivanja gvozdja) u serumu</t>
  </si>
  <si>
    <t>L006072</t>
  </si>
  <si>
    <t>Trigliceridi u serumu-spektrofotometrija</t>
  </si>
  <si>
    <t>L006239</t>
  </si>
  <si>
    <t>UIBC(nezasiceni kapacitet vezivanja gvozdja )u serumu</t>
  </si>
  <si>
    <t>L006254</t>
  </si>
  <si>
    <t>Urea u serumu spektrofotometrijom</t>
  </si>
  <si>
    <t>L006262</t>
  </si>
  <si>
    <t>Urea u serumu -POCT metodom</t>
  </si>
  <si>
    <t>L008953</t>
  </si>
  <si>
    <t>Celokupn ipregled, relativna gustina urina</t>
  </si>
  <si>
    <t>L008961</t>
  </si>
  <si>
    <t>Celokupn ipregled, relativna gustina urina - automatski</t>
  </si>
  <si>
    <t>L009266</t>
  </si>
  <si>
    <t>Ketonska tela(aceton)u urinu</t>
  </si>
  <si>
    <t>L009456</t>
  </si>
  <si>
    <t>Proteini u urinu - sulfosalicilnom kiselinom</t>
  </si>
  <si>
    <t>L009472</t>
  </si>
  <si>
    <t>Sediment urina</t>
  </si>
  <si>
    <t>L010272</t>
  </si>
  <si>
    <t>Kreatinin u dnevnom urinu- spektrofotometrijom</t>
  </si>
  <si>
    <t>L012401</t>
  </si>
  <si>
    <t>Hemoglobin (krv) (FOBT) u fecesu - imunohemijski</t>
  </si>
  <si>
    <t>L014084</t>
  </si>
  <si>
    <t>Krvna slika(Er,Le,Htc, HB, Tr,Lef)</t>
  </si>
  <si>
    <t>L014209</t>
  </si>
  <si>
    <t>Sedimentacija eritrocita(CE)</t>
  </si>
  <si>
    <t>L014332</t>
  </si>
  <si>
    <t>Aktivirano parcijalno tromboplastinsko vrema(aPTT)u</t>
  </si>
  <si>
    <t>L014720</t>
  </si>
  <si>
    <t>Fibrinogen u plazmi</t>
  </si>
  <si>
    <t>L015057</t>
  </si>
  <si>
    <t>Protrombinsko vreme(PT)</t>
  </si>
  <si>
    <t>L015271</t>
  </si>
  <si>
    <t>Vreme krvarenja (Duke)</t>
  </si>
  <si>
    <t>96205-02</t>
  </si>
  <si>
    <t>96205-09</t>
  </si>
  <si>
    <t>kapanje kapi antibiotskih</t>
  </si>
  <si>
    <t>kapanje kapi drugih</t>
  </si>
  <si>
    <t>ДОМ ЗДРАВЉА ИВАЊИЦАА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</si>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</sst>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)@"/>
    <numFmt numFmtId="166" formatCode="0;0;;@"/>
  </numFmts>
  <fonts count="69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b/>
      <sz val="10"/>
      <color indexed="57"/>
      <name val="Cambria"/>
      <family val="1"/>
    </font>
    <font>
      <b/>
      <sz val="11"/>
      <color indexed="57"/>
      <name val="Cambria"/>
      <family val="1"/>
    </font>
    <font>
      <sz val="10"/>
      <color rgb="FF333333"/>
      <name val="Arial"/>
      <family val="2"/>
      <charset val="238"/>
    </font>
    <font>
      <b/>
      <sz val="10"/>
      <name val="HelveticaPlain"/>
    </font>
    <font>
      <sz val="10"/>
      <color rgb="FFFF0000"/>
      <name val="HelveticaPlain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7.5"/>
      <color rgb="FF000000"/>
      <name val="CHelvPlain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5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0" fillId="0" borderId="0"/>
    <xf numFmtId="0" fontId="43" fillId="0" borderId="0"/>
    <xf numFmtId="0" fontId="10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44" fillId="6" borderId="38">
      <alignment vertical="center"/>
    </xf>
    <xf numFmtId="0" fontId="45" fillId="0" borderId="38">
      <alignment horizontal="left" vertical="center" wrapText="1"/>
      <protection locked="0"/>
    </xf>
    <xf numFmtId="0" fontId="46" fillId="0" borderId="39" applyNumberFormat="0" applyFill="0" applyAlignment="0" applyProtection="0"/>
    <xf numFmtId="0" fontId="1" fillId="0" borderId="0"/>
  </cellStyleXfs>
  <cellXfs count="4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13" fillId="0" borderId="0" xfId="3" applyFont="1"/>
    <xf numFmtId="0" fontId="9" fillId="0" borderId="0" xfId="3" applyFont="1"/>
    <xf numFmtId="3" fontId="13" fillId="0" borderId="0" xfId="3" applyNumberFormat="1" applyFont="1"/>
    <xf numFmtId="0" fontId="13" fillId="0" borderId="0" xfId="3" applyFont="1" applyAlignment="1">
      <alignment horizontal="center" vertical="center" wrapText="1"/>
    </xf>
    <xf numFmtId="0" fontId="4" fillId="0" borderId="0" xfId="3" applyFont="1"/>
    <xf numFmtId="3" fontId="13" fillId="0" borderId="0" xfId="3" applyNumberFormat="1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wrapText="1"/>
    </xf>
    <xf numFmtId="3" fontId="13" fillId="0" borderId="0" xfId="3" applyNumberFormat="1" applyFont="1" applyAlignment="1">
      <alignment wrapText="1"/>
    </xf>
    <xf numFmtId="0" fontId="13" fillId="0" borderId="0" xfId="3" applyFont="1" applyAlignment="1">
      <alignment horizontal="lef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16" fillId="2" borderId="0" xfId="2" applyFont="1" applyFill="1" applyAlignment="1" applyProtection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" xfId="0" applyFont="1" applyBorder="1"/>
    <xf numFmtId="3" fontId="9" fillId="0" borderId="0" xfId="3" applyNumberFormat="1" applyFont="1"/>
    <xf numFmtId="3" fontId="9" fillId="0" borderId="0" xfId="3" applyNumberFormat="1" applyFont="1" applyAlignment="1">
      <alignment horizontal="center" vertical="center" wrapText="1"/>
    </xf>
    <xf numFmtId="3" fontId="9" fillId="0" borderId="0" xfId="3" applyNumberFormat="1" applyFont="1" applyAlignment="1">
      <alignment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 vertical="center" wrapText="1"/>
    </xf>
    <xf numFmtId="0" fontId="12" fillId="0" borderId="0" xfId="3" applyFont="1"/>
    <xf numFmtId="0" fontId="4" fillId="0" borderId="0" xfId="8" applyFont="1"/>
    <xf numFmtId="0" fontId="19" fillId="0" borderId="0" xfId="0" applyFont="1"/>
    <xf numFmtId="0" fontId="46" fillId="0" borderId="39" xfId="13"/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0" applyFont="1" applyAlignment="1">
      <alignment horizontal="right"/>
    </xf>
    <xf numFmtId="49" fontId="10" fillId="0" borderId="0" xfId="3" applyNumberFormat="1"/>
    <xf numFmtId="0" fontId="10" fillId="0" borderId="0" xfId="3" applyAlignment="1">
      <alignment horizontal="left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Protection="1">
      <protection locked="0"/>
    </xf>
    <xf numFmtId="3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textRotation="90" wrapText="1"/>
    </xf>
    <xf numFmtId="0" fontId="23" fillId="0" borderId="1" xfId="0" applyFont="1" applyBorder="1" applyAlignment="1" applyProtection="1">
      <alignment horizontal="center" wrapText="1"/>
      <protection locked="0"/>
    </xf>
    <xf numFmtId="0" fontId="25" fillId="0" borderId="0" xfId="3" applyFont="1" applyAlignment="1">
      <alignment horizontal="left" wrapText="1"/>
    </xf>
    <xf numFmtId="0" fontId="25" fillId="0" borderId="0" xfId="3" applyFont="1" applyAlignment="1">
      <alignment horizontal="left"/>
    </xf>
    <xf numFmtId="0" fontId="23" fillId="0" borderId="1" xfId="3" applyFont="1" applyBorder="1" applyAlignment="1" applyProtection="1">
      <alignment horizontal="center" vertical="center" wrapText="1"/>
      <protection locked="0"/>
    </xf>
    <xf numFmtId="3" fontId="23" fillId="4" borderId="1" xfId="0" applyNumberFormat="1" applyFont="1" applyFill="1" applyBorder="1" applyAlignment="1">
      <alignment horizontal="center" vertical="center"/>
    </xf>
    <xf numFmtId="0" fontId="23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/>
    <xf numFmtId="0" fontId="23" fillId="4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3" fontId="23" fillId="0" borderId="1" xfId="3" applyNumberFormat="1" applyFont="1" applyBorder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3" fillId="0" borderId="1" xfId="0" applyFont="1" applyBorder="1" applyAlignment="1" applyProtection="1">
      <alignment horizontal="center"/>
      <protection locked="0"/>
    </xf>
    <xf numFmtId="0" fontId="10" fillId="0" borderId="0" xfId="3"/>
    <xf numFmtId="0" fontId="10" fillId="0" borderId="0" xfId="10" applyFont="1" applyAlignment="1">
      <alignment horizontal="right"/>
    </xf>
    <xf numFmtId="0" fontId="23" fillId="0" borderId="1" xfId="3" applyFont="1" applyBorder="1" applyAlignment="1">
      <alignment vertical="center" wrapText="1"/>
    </xf>
    <xf numFmtId="0" fontId="23" fillId="0" borderId="1" xfId="9" applyFont="1" applyBorder="1" applyAlignment="1" applyProtection="1">
      <alignment horizontal="right"/>
      <protection locked="0"/>
    </xf>
    <xf numFmtId="0" fontId="23" fillId="0" borderId="1" xfId="9" applyFont="1" applyBorder="1" applyProtection="1">
      <protection locked="0"/>
    </xf>
    <xf numFmtId="0" fontId="23" fillId="0" borderId="1" xfId="9" applyFont="1" applyBorder="1" applyAlignment="1" applyProtection="1">
      <alignment wrapText="1"/>
      <protection locked="0"/>
    </xf>
    <xf numFmtId="0" fontId="26" fillId="3" borderId="1" xfId="9" applyFont="1" applyFill="1" applyBorder="1" applyAlignment="1">
      <alignment horizontal="right"/>
    </xf>
    <xf numFmtId="3" fontId="46" fillId="0" borderId="39" xfId="13" applyNumberFormat="1"/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3" fillId="0" borderId="6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4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25" fillId="0" borderId="0" xfId="3" applyFont="1" applyAlignment="1">
      <alignment wrapText="1"/>
    </xf>
    <xf numFmtId="0" fontId="23" fillId="0" borderId="5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0" fontId="29" fillId="0" borderId="7" xfId="0" applyFont="1" applyBorder="1" applyAlignment="1">
      <alignment horizontal="centerContinuous" vertical="center" wrapText="1"/>
    </xf>
    <xf numFmtId="0" fontId="23" fillId="0" borderId="3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22" fillId="0" borderId="0" xfId="0" applyFont="1"/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0" fillId="0" borderId="19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0" xfId="5" applyFont="1"/>
    <xf numFmtId="0" fontId="10" fillId="0" borderId="1" xfId="0" applyFont="1" applyBorder="1"/>
    <xf numFmtId="0" fontId="10" fillId="0" borderId="12" xfId="0" applyFont="1" applyBorder="1"/>
    <xf numFmtId="0" fontId="21" fillId="0" borderId="0" xfId="0" applyFont="1" applyAlignment="1">
      <alignment vertical="center" wrapText="1"/>
    </xf>
    <xf numFmtId="0" fontId="37" fillId="0" borderId="1" xfId="5" applyFont="1" applyBorder="1"/>
    <xf numFmtId="49" fontId="30" fillId="0" borderId="1" xfId="5" applyNumberFormat="1" applyFont="1" applyBorder="1"/>
    <xf numFmtId="0" fontId="10" fillId="2" borderId="1" xfId="0" applyFont="1" applyFill="1" applyBorder="1"/>
    <xf numFmtId="165" fontId="38" fillId="5" borderId="28" xfId="11" applyNumberFormat="1" applyFont="1" applyFill="1" applyBorder="1">
      <alignment vertical="center"/>
    </xf>
    <xf numFmtId="165" fontId="38" fillId="5" borderId="28" xfId="11" applyNumberFormat="1" applyFont="1" applyFill="1" applyBorder="1" applyAlignment="1">
      <alignment horizontal="right" vertical="center"/>
    </xf>
    <xf numFmtId="166" fontId="39" fillId="0" borderId="29" xfId="12" applyNumberFormat="1" applyFont="1" applyBorder="1" applyAlignment="1" applyProtection="1">
      <alignment horizontal="left" vertical="center" indent="1"/>
    </xf>
    <xf numFmtId="166" fontId="40" fillId="0" borderId="29" xfId="12" applyNumberFormat="1" applyFont="1" applyBorder="1" applyAlignment="1" applyProtection="1">
      <alignment horizontal="left" vertical="center"/>
    </xf>
    <xf numFmtId="166" fontId="39" fillId="0" borderId="30" xfId="12" applyNumberFormat="1" applyFont="1" applyBorder="1" applyAlignment="1" applyProtection="1">
      <alignment horizontal="right" vertical="center"/>
    </xf>
    <xf numFmtId="166" fontId="39" fillId="0" borderId="31" xfId="12" applyNumberFormat="1" applyFont="1" applyBorder="1" applyAlignment="1" applyProtection="1">
      <alignment horizontal="right" vertical="center"/>
    </xf>
    <xf numFmtId="166" fontId="39" fillId="0" borderId="30" xfId="12" applyNumberFormat="1" applyFont="1" applyBorder="1" applyAlignment="1" applyProtection="1">
      <alignment horizontal="left" vertical="center" indent="1"/>
    </xf>
    <xf numFmtId="166" fontId="40" fillId="0" borderId="30" xfId="12" applyNumberFormat="1" applyFont="1" applyBorder="1" applyAlignment="1" applyProtection="1">
      <alignment horizontal="left" vertical="center"/>
    </xf>
    <xf numFmtId="166" fontId="39" fillId="0" borderId="31" xfId="12" applyNumberFormat="1" applyFont="1" applyBorder="1" applyAlignment="1" applyProtection="1">
      <alignment horizontal="left" vertical="center" indent="1"/>
    </xf>
    <xf numFmtId="166" fontId="40" fillId="0" borderId="31" xfId="12" applyNumberFormat="1" applyFont="1" applyBorder="1" applyAlignment="1" applyProtection="1">
      <alignment horizontal="left" vertical="center"/>
    </xf>
    <xf numFmtId="165" fontId="38" fillId="5" borderId="29" xfId="11" applyNumberFormat="1" applyFont="1" applyFill="1" applyBorder="1">
      <alignment vertical="center"/>
    </xf>
    <xf numFmtId="165" fontId="38" fillId="5" borderId="31" xfId="11" applyNumberFormat="1" applyFont="1" applyFill="1" applyBorder="1" applyAlignment="1">
      <alignment horizontal="right" vertical="center"/>
    </xf>
    <xf numFmtId="0" fontId="23" fillId="2" borderId="1" xfId="3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Continuous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25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0" fillId="0" borderId="0" xfId="0" applyFont="1"/>
    <xf numFmtId="0" fontId="30" fillId="0" borderId="1" xfId="0" applyFont="1" applyBorder="1"/>
    <xf numFmtId="0" fontId="33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41" fillId="0" borderId="1" xfId="0" applyFont="1" applyBorder="1"/>
    <xf numFmtId="0" fontId="17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3" fontId="25" fillId="2" borderId="1" xfId="0" applyNumberFormat="1" applyFont="1" applyFill="1" applyBorder="1" applyAlignment="1">
      <alignment horizontal="center" vertical="center" textRotation="90" wrapText="1"/>
    </xf>
    <xf numFmtId="3" fontId="25" fillId="2" borderId="1" xfId="3" applyNumberFormat="1" applyFont="1" applyFill="1" applyBorder="1" applyAlignment="1">
      <alignment horizontal="center" vertical="center" textRotation="90" wrapText="1"/>
    </xf>
    <xf numFmtId="0" fontId="23" fillId="0" borderId="1" xfId="3" applyFont="1" applyBorder="1" applyProtection="1">
      <protection locked="0"/>
    </xf>
    <xf numFmtId="0" fontId="23" fillId="4" borderId="1" xfId="9" applyFont="1" applyFill="1" applyBorder="1" applyAlignment="1">
      <alignment horizontal="right"/>
    </xf>
    <xf numFmtId="0" fontId="23" fillId="0" borderId="1" xfId="8" applyFont="1" applyBorder="1" applyProtection="1">
      <protection locked="0"/>
    </xf>
    <xf numFmtId="0" fontId="26" fillId="3" borderId="1" xfId="8" applyFont="1" applyFill="1" applyBorder="1" applyAlignment="1">
      <alignment horizontal="right" vertical="center"/>
    </xf>
    <xf numFmtId="0" fontId="26" fillId="4" borderId="1" xfId="9" applyFont="1" applyFill="1" applyBorder="1" applyAlignment="1">
      <alignment horizontal="right"/>
    </xf>
    <xf numFmtId="0" fontId="25" fillId="2" borderId="1" xfId="9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 wrapText="1"/>
    </xf>
    <xf numFmtId="3" fontId="23" fillId="4" borderId="1" xfId="0" applyNumberFormat="1" applyFont="1" applyFill="1" applyBorder="1"/>
    <xf numFmtId="0" fontId="23" fillId="4" borderId="1" xfId="0" applyFont="1" applyFill="1" applyBorder="1"/>
    <xf numFmtId="0" fontId="23" fillId="3" borderId="1" xfId="0" applyFont="1" applyFill="1" applyBorder="1" applyAlignment="1">
      <alignment horizontal="right" vertical="center" wrapText="1"/>
    </xf>
    <xf numFmtId="3" fontId="23" fillId="3" borderId="1" xfId="0" applyNumberFormat="1" applyFont="1" applyFill="1" applyBorder="1"/>
    <xf numFmtId="0" fontId="23" fillId="3" borderId="1" xfId="0" applyFont="1" applyFill="1" applyBorder="1"/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Continuous" vertical="center" wrapText="1"/>
    </xf>
    <xf numFmtId="0" fontId="25" fillId="0" borderId="1" xfId="0" applyFont="1" applyBorder="1" applyAlignment="1">
      <alignment horizontal="center" vertical="center" textRotation="90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10" fillId="0" borderId="32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2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10" fillId="0" borderId="20" xfId="0" applyFont="1" applyBorder="1"/>
    <xf numFmtId="0" fontId="0" fillId="0" borderId="1" xfId="0" applyBorder="1"/>
    <xf numFmtId="0" fontId="25" fillId="2" borderId="1" xfId="0" applyFont="1" applyFill="1" applyBorder="1"/>
    <xf numFmtId="0" fontId="25" fillId="0" borderId="1" xfId="0" applyFont="1" applyBorder="1" applyAlignment="1">
      <alignment vertical="center"/>
    </xf>
    <xf numFmtId="166" fontId="40" fillId="0" borderId="0" xfId="12" applyNumberFormat="1" applyFont="1" applyBorder="1" applyAlignment="1" applyProtection="1">
      <alignment horizontal="left" vertical="center"/>
    </xf>
    <xf numFmtId="0" fontId="23" fillId="0" borderId="1" xfId="0" applyFont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164" fontId="24" fillId="0" borderId="1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2" xfId="0" applyFont="1" applyBorder="1" applyAlignment="1">
      <alignment horizontal="center"/>
    </xf>
    <xf numFmtId="0" fontId="10" fillId="0" borderId="23" xfId="0" applyFont="1" applyBorder="1"/>
    <xf numFmtId="49" fontId="10" fillId="0" borderId="1" xfId="0" applyNumberFormat="1" applyFont="1" applyBorder="1"/>
    <xf numFmtId="49" fontId="27" fillId="5" borderId="1" xfId="0" applyNumberFormat="1" applyFont="1" applyFill="1" applyBorder="1"/>
    <xf numFmtId="166" fontId="39" fillId="0" borderId="30" xfId="12" applyNumberFormat="1" applyFont="1" applyBorder="1" applyAlignment="1" applyProtection="1">
      <alignment horizontal="left" vertical="center" wrapText="1" indent="1"/>
    </xf>
    <xf numFmtId="166" fontId="39" fillId="0" borderId="31" xfId="12" applyNumberFormat="1" applyFont="1" applyBorder="1" applyAlignment="1" applyProtection="1">
      <alignment horizontal="left" vertical="center" wrapText="1" indent="1"/>
    </xf>
    <xf numFmtId="0" fontId="23" fillId="0" borderId="1" xfId="3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Continuous" vertical="center" wrapText="1"/>
    </xf>
    <xf numFmtId="165" fontId="47" fillId="7" borderId="40" xfId="11" applyNumberFormat="1" applyFont="1" applyFill="1" applyBorder="1">
      <alignment vertical="center"/>
    </xf>
    <xf numFmtId="165" fontId="47" fillId="7" borderId="41" xfId="11" applyNumberFormat="1" applyFont="1" applyFill="1" applyBorder="1" applyAlignment="1">
      <alignment horizontal="right" vertical="center"/>
    </xf>
    <xf numFmtId="166" fontId="48" fillId="0" borderId="40" xfId="12" applyNumberFormat="1" applyFont="1" applyBorder="1" applyAlignment="1" applyProtection="1">
      <alignment horizontal="left" vertical="center" indent="1"/>
    </xf>
    <xf numFmtId="166" fontId="48" fillId="0" borderId="42" xfId="12" applyNumberFormat="1" applyFont="1" applyBorder="1" applyAlignment="1" applyProtection="1">
      <alignment horizontal="left" vertical="center" indent="1"/>
    </xf>
    <xf numFmtId="166" fontId="48" fillId="0" borderId="41" xfId="12" applyNumberFormat="1" applyFont="1" applyBorder="1" applyAlignment="1" applyProtection="1">
      <alignment horizontal="left" vertical="center" indent="1"/>
    </xf>
    <xf numFmtId="166" fontId="49" fillId="0" borderId="40" xfId="12" applyNumberFormat="1" applyFont="1" applyBorder="1" applyAlignment="1" applyProtection="1">
      <alignment horizontal="left" vertical="center"/>
    </xf>
    <xf numFmtId="166" fontId="49" fillId="0" borderId="42" xfId="12" applyNumberFormat="1" applyFont="1" applyBorder="1" applyAlignment="1" applyProtection="1">
      <alignment horizontal="left" vertical="center"/>
    </xf>
    <xf numFmtId="166" fontId="49" fillId="0" borderId="41" xfId="12" applyNumberFormat="1" applyFont="1" applyBorder="1" applyAlignment="1" applyProtection="1">
      <alignment horizontal="left" vertical="center"/>
    </xf>
    <xf numFmtId="0" fontId="25" fillId="0" borderId="0" xfId="0" applyFont="1" applyAlignment="1">
      <alignment horizontal="center" vertical="center"/>
    </xf>
    <xf numFmtId="0" fontId="50" fillId="8" borderId="1" xfId="3" applyFont="1" applyFill="1" applyBorder="1" applyAlignment="1">
      <alignment horizontal="left" vertical="center" wrapText="1"/>
    </xf>
    <xf numFmtId="0" fontId="0" fillId="8" borderId="1" xfId="0" applyFill="1" applyBorder="1"/>
    <xf numFmtId="0" fontId="50" fillId="8" borderId="1" xfId="3" applyFont="1" applyFill="1" applyBorder="1" applyAlignment="1">
      <alignment horizontal="center" vertical="center" wrapText="1"/>
    </xf>
    <xf numFmtId="0" fontId="51" fillId="0" borderId="1" xfId="3" applyFont="1" applyBorder="1" applyAlignment="1">
      <alignment vertical="center" wrapText="1"/>
    </xf>
    <xf numFmtId="0" fontId="52" fillId="0" borderId="1" xfId="3" applyFont="1" applyBorder="1" applyAlignment="1">
      <alignment horizontal="left" vertical="center" wrapText="1"/>
    </xf>
    <xf numFmtId="0" fontId="50" fillId="8" borderId="1" xfId="3" applyFont="1" applyFill="1" applyBorder="1" applyAlignment="1">
      <alignment wrapText="1"/>
    </xf>
    <xf numFmtId="49" fontId="52" fillId="0" borderId="1" xfId="3" applyNumberFormat="1" applyFont="1" applyBorder="1" applyAlignment="1">
      <alignment horizontal="left" vertical="center" wrapText="1"/>
    </xf>
    <xf numFmtId="0" fontId="51" fillId="9" borderId="1" xfId="3" applyFont="1" applyFill="1" applyBorder="1" applyAlignment="1">
      <alignment vertical="center" wrapText="1"/>
    </xf>
    <xf numFmtId="0" fontId="50" fillId="8" borderId="1" xfId="3" applyFont="1" applyFill="1" applyBorder="1" applyAlignment="1">
      <alignment vertical="center" wrapText="1"/>
    </xf>
    <xf numFmtId="49" fontId="52" fillId="9" borderId="1" xfId="3" applyNumberFormat="1" applyFont="1" applyFill="1" applyBorder="1" applyAlignment="1">
      <alignment horizontal="left" vertical="center" wrapText="1"/>
    </xf>
    <xf numFmtId="0" fontId="56" fillId="0" borderId="1" xfId="3" applyFont="1" applyBorder="1" applyAlignment="1">
      <alignment vertical="center" wrapText="1"/>
    </xf>
    <xf numFmtId="0" fontId="52" fillId="9" borderId="1" xfId="3" applyFont="1" applyFill="1" applyBorder="1" applyAlignment="1">
      <alignment horizontal="left" vertical="center" wrapText="1"/>
    </xf>
    <xf numFmtId="0" fontId="51" fillId="10" borderId="1" xfId="3" applyFont="1" applyFill="1" applyBorder="1" applyAlignment="1">
      <alignment vertical="center" wrapText="1"/>
    </xf>
    <xf numFmtId="0" fontId="52" fillId="10" borderId="1" xfId="3" applyFont="1" applyFill="1" applyBorder="1" applyAlignment="1">
      <alignment horizontal="left" vertical="center" wrapText="1"/>
    </xf>
    <xf numFmtId="0" fontId="57" fillId="8" borderId="1" xfId="3" applyFont="1" applyFill="1" applyBorder="1" applyAlignment="1">
      <alignment horizontal="center" vertical="center" wrapText="1"/>
    </xf>
    <xf numFmtId="0" fontId="57" fillId="8" borderId="12" xfId="0" applyFont="1" applyFill="1" applyBorder="1" applyAlignment="1">
      <alignment horizontal="center" wrapText="1"/>
    </xf>
    <xf numFmtId="0" fontId="57" fillId="8" borderId="1" xfId="0" applyFont="1" applyFill="1" applyBorder="1" applyAlignment="1">
      <alignment wrapText="1"/>
    </xf>
    <xf numFmtId="0" fontId="52" fillId="0" borderId="1" xfId="3" applyFont="1" applyBorder="1" applyAlignment="1">
      <alignment horizontal="left" wrapText="1"/>
    </xf>
    <xf numFmtId="0" fontId="51" fillId="0" borderId="1" xfId="3" applyFont="1" applyBorder="1" applyAlignment="1">
      <alignment wrapText="1"/>
    </xf>
    <xf numFmtId="0" fontId="57" fillId="8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58" fillId="11" borderId="1" xfId="0" quotePrefix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/>
    </xf>
    <xf numFmtId="164" fontId="58" fillId="11" borderId="1" xfId="0" applyNumberFormat="1" applyFont="1" applyFill="1" applyBorder="1" applyAlignment="1">
      <alignment horizontal="right" vertical="center"/>
    </xf>
    <xf numFmtId="164" fontId="58" fillId="0" borderId="1" xfId="0" applyNumberFormat="1" applyFont="1" applyBorder="1" applyAlignment="1">
      <alignment horizontal="right" vertical="center"/>
    </xf>
    <xf numFmtId="0" fontId="25" fillId="9" borderId="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6" fillId="0" borderId="1" xfId="0" applyFont="1" applyBorder="1"/>
    <xf numFmtId="0" fontId="4" fillId="0" borderId="1" xfId="0" applyFont="1" applyBorder="1"/>
    <xf numFmtId="0" fontId="10" fillId="0" borderId="0" xfId="0" quotePrefix="1" applyFont="1" applyAlignment="1">
      <alignment horizontal="center" vertical="center"/>
    </xf>
    <xf numFmtId="0" fontId="59" fillId="0" borderId="27" xfId="0" applyFont="1" applyBorder="1"/>
    <xf numFmtId="0" fontId="4" fillId="0" borderId="27" xfId="0" applyFont="1" applyBorder="1"/>
    <xf numFmtId="0" fontId="59" fillId="0" borderId="0" xfId="0" applyFont="1"/>
    <xf numFmtId="166" fontId="59" fillId="0" borderId="0" xfId="12" applyNumberFormat="1" applyFont="1" applyBorder="1" applyAlignment="1" applyProtection="1">
      <alignment horizontal="left" vertical="center"/>
    </xf>
    <xf numFmtId="166" fontId="59" fillId="9" borderId="0" xfId="12" applyNumberFormat="1" applyFont="1" applyFill="1" applyBorder="1" applyAlignment="1" applyProtection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46" fillId="0" borderId="44" xfId="13" applyBorder="1"/>
    <xf numFmtId="0" fontId="60" fillId="9" borderId="44" xfId="0" applyFont="1" applyFill="1" applyBorder="1" applyAlignment="1">
      <alignment horizontal="left" vertical="center" wrapText="1"/>
    </xf>
    <xf numFmtId="0" fontId="0" fillId="0" borderId="46" xfId="0" applyBorder="1"/>
    <xf numFmtId="166" fontId="39" fillId="0" borderId="43" xfId="12" applyNumberFormat="1" applyFont="1" applyBorder="1" applyAlignment="1" applyProtection="1">
      <alignment horizontal="left" vertical="center" indent="1"/>
    </xf>
    <xf numFmtId="166" fontId="39" fillId="0" borderId="48" xfId="12" applyNumberFormat="1" applyFont="1" applyBorder="1" applyAlignment="1" applyProtection="1">
      <alignment horizontal="left" vertical="center" indent="1"/>
    </xf>
    <xf numFmtId="0" fontId="19" fillId="9" borderId="49" xfId="0" applyFont="1" applyFill="1" applyBorder="1"/>
    <xf numFmtId="0" fontId="0" fillId="9" borderId="49" xfId="0" applyFill="1" applyBorder="1"/>
    <xf numFmtId="0" fontId="19" fillId="9" borderId="50" xfId="0" applyFont="1" applyFill="1" applyBorder="1"/>
    <xf numFmtId="0" fontId="0" fillId="9" borderId="50" xfId="0" applyFill="1" applyBorder="1"/>
    <xf numFmtId="0" fontId="2" fillId="2" borderId="50" xfId="2" applyFill="1" applyBorder="1" applyAlignment="1" applyProtection="1"/>
    <xf numFmtId="0" fontId="19" fillId="0" borderId="49" xfId="0" applyFont="1" applyBorder="1"/>
    <xf numFmtId="0" fontId="0" fillId="0" borderId="49" xfId="0" applyBorder="1"/>
    <xf numFmtId="166" fontId="39" fillId="0" borderId="47" xfId="12" applyNumberFormat="1" applyFont="1" applyBorder="1" applyAlignment="1" applyProtection="1">
      <alignment horizontal="left" vertical="center" indent="1"/>
    </xf>
    <xf numFmtId="166" fontId="40" fillId="0" borderId="47" xfId="12" applyNumberFormat="1" applyFont="1" applyBorder="1" applyAlignment="1" applyProtection="1">
      <alignment horizontal="left" vertical="center"/>
    </xf>
    <xf numFmtId="0" fontId="4" fillId="0" borderId="51" xfId="0" applyFont="1" applyBorder="1" applyAlignment="1">
      <alignment horizontal="right"/>
    </xf>
    <xf numFmtId="0" fontId="46" fillId="0" borderId="52" xfId="13" applyBorder="1"/>
    <xf numFmtId="0" fontId="46" fillId="0" borderId="52" xfId="13" applyBorder="1" applyAlignment="1">
      <alignment vertical="center" wrapText="1"/>
    </xf>
    <xf numFmtId="0" fontId="60" fillId="9" borderId="53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right"/>
    </xf>
    <xf numFmtId="0" fontId="46" fillId="0" borderId="39" xfId="13" applyAlignment="1">
      <alignment wrapText="1"/>
    </xf>
    <xf numFmtId="0" fontId="0" fillId="9" borderId="45" xfId="0" applyFill="1" applyBorder="1"/>
    <xf numFmtId="0" fontId="0" fillId="0" borderId="54" xfId="0" applyBorder="1"/>
    <xf numFmtId="0" fontId="0" fillId="9" borderId="55" xfId="0" applyFill="1" applyBorder="1"/>
    <xf numFmtId="0" fontId="46" fillId="9" borderId="52" xfId="13" applyFill="1" applyBorder="1" applyAlignment="1">
      <alignment vertical="center" wrapText="1"/>
    </xf>
    <xf numFmtId="0" fontId="23" fillId="12" borderId="1" xfId="0" applyFont="1" applyFill="1" applyBorder="1" applyAlignment="1">
      <alignment horizontal="left" wrapText="1"/>
    </xf>
    <xf numFmtId="0" fontId="23" fillId="12" borderId="1" xfId="0" applyFont="1" applyFill="1" applyBorder="1" applyAlignment="1" applyProtection="1">
      <alignment horizontal="center" vertical="center" wrapText="1"/>
      <protection locked="0"/>
    </xf>
    <xf numFmtId="0" fontId="23" fillId="12" borderId="1" xfId="0" applyFont="1" applyFill="1" applyBorder="1" applyAlignment="1" applyProtection="1">
      <alignment horizontal="center" wrapText="1"/>
      <protection locked="0"/>
    </xf>
    <xf numFmtId="3" fontId="23" fillId="12" borderId="1" xfId="3" applyNumberFormat="1" applyFont="1" applyFill="1" applyBorder="1" applyAlignment="1">
      <alignment horizontal="center" vertical="center" wrapText="1"/>
    </xf>
    <xf numFmtId="0" fontId="23" fillId="12" borderId="1" xfId="0" applyFont="1" applyFill="1" applyBorder="1" applyAlignment="1" applyProtection="1">
      <alignment horizontal="center"/>
      <protection locked="0"/>
    </xf>
    <xf numFmtId="3" fontId="23" fillId="3" borderId="1" xfId="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5" fontId="38" fillId="0" borderId="0" xfId="11" applyNumberFormat="1" applyFont="1" applyFill="1" applyBorder="1" applyAlignment="1">
      <alignment horizontal="right" vertical="center"/>
    </xf>
    <xf numFmtId="165" fontId="38" fillId="0" borderId="0" xfId="11" applyNumberFormat="1" applyFont="1" applyFill="1" applyBorder="1" applyAlignment="1"/>
    <xf numFmtId="0" fontId="10" fillId="0" borderId="0" xfId="0" applyFont="1" applyAlignment="1">
      <alignment vertical="center" wrapText="1"/>
    </xf>
    <xf numFmtId="165" fontId="62" fillId="5" borderId="0" xfId="11" applyNumberFormat="1" applyFont="1" applyFill="1" applyBorder="1" applyAlignment="1"/>
    <xf numFmtId="166" fontId="39" fillId="0" borderId="0" xfId="12" applyNumberFormat="1" applyFont="1" applyBorder="1" applyAlignment="1" applyProtection="1">
      <alignment horizontal="left" vertical="center" indent="1"/>
    </xf>
    <xf numFmtId="165" fontId="61" fillId="5" borderId="1" xfId="1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38" fillId="0" borderId="0" xfId="11" applyNumberFormat="1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62" fillId="5" borderId="0" xfId="11" applyNumberFormat="1" applyFont="1" applyFill="1" applyBorder="1" applyAlignment="1"/>
    <xf numFmtId="49" fontId="10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0" fontId="39" fillId="0" borderId="29" xfId="12" applyFont="1" applyBorder="1" applyAlignment="1" applyProtection="1">
      <alignment horizontal="left" vertical="center" indent="1"/>
    </xf>
    <xf numFmtId="49" fontId="22" fillId="0" borderId="0" xfId="0" applyNumberFormat="1" applyFont="1"/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10" fillId="0" borderId="0" xfId="0" quotePrefix="1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49" fontId="63" fillId="0" borderId="1" xfId="0" applyNumberFormat="1" applyFont="1" applyBorder="1" applyAlignment="1">
      <alignment vertical="center"/>
    </xf>
    <xf numFmtId="0" fontId="6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38" fillId="5" borderId="0" xfId="11" applyNumberFormat="1" applyFont="1" applyFill="1" applyBorder="1">
      <alignment vertical="center"/>
    </xf>
    <xf numFmtId="165" fontId="38" fillId="5" borderId="0" xfId="11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" fontId="22" fillId="2" borderId="0" xfId="0" applyNumberFormat="1" applyFont="1" applyFill="1" applyAlignment="1">
      <alignment vertical="center"/>
    </xf>
    <xf numFmtId="16" fontId="22" fillId="2" borderId="0" xfId="0" quotePrefix="1" applyNumberFormat="1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49" fontId="22" fillId="0" borderId="1" xfId="0" applyNumberFormat="1" applyFont="1" applyBorder="1" applyAlignment="1">
      <alignment vertical="center"/>
    </xf>
    <xf numFmtId="16" fontId="22" fillId="2" borderId="1" xfId="0" quotePrefix="1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16" fontId="22" fillId="0" borderId="0" xfId="0" quotePrefix="1" applyNumberFormat="1" applyFont="1" applyAlignment="1">
      <alignment vertical="center"/>
    </xf>
    <xf numFmtId="0" fontId="64" fillId="0" borderId="0" xfId="0" applyFont="1"/>
    <xf numFmtId="49" fontId="10" fillId="2" borderId="1" xfId="0" quotePrefix="1" applyNumberFormat="1" applyFont="1" applyFill="1" applyBorder="1" applyAlignment="1">
      <alignment horizontal="left" vertical="center"/>
    </xf>
    <xf numFmtId="16" fontId="10" fillId="2" borderId="1" xfId="0" quotePrefix="1" applyNumberFormat="1" applyFont="1" applyFill="1" applyBorder="1" applyAlignment="1">
      <alignment horizontal="left" vertical="center"/>
    </xf>
    <xf numFmtId="16" fontId="22" fillId="0" borderId="0" xfId="0" quotePrefix="1" applyNumberFormat="1" applyFont="1" applyAlignment="1">
      <alignment horizontal="left" vertical="center"/>
    </xf>
    <xf numFmtId="16" fontId="26" fillId="0" borderId="0" xfId="0" quotePrefix="1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65" fillId="0" borderId="0" xfId="0" applyFont="1"/>
    <xf numFmtId="0" fontId="10" fillId="12" borderId="1" xfId="0" applyFont="1" applyFill="1" applyBorder="1"/>
    <xf numFmtId="0" fontId="25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/>
    <xf numFmtId="0" fontId="25" fillId="12" borderId="1" xfId="0" applyFont="1" applyFill="1" applyBorder="1" applyAlignment="1">
      <alignment wrapText="1"/>
    </xf>
    <xf numFmtId="0" fontId="25" fillId="12" borderId="1" xfId="0" applyFont="1" applyFill="1" applyBorder="1" applyAlignment="1">
      <alignment horizontal="left" wrapText="1"/>
    </xf>
    <xf numFmtId="0" fontId="59" fillId="12" borderId="0" xfId="0" applyFont="1" applyFill="1"/>
    <xf numFmtId="166" fontId="59" fillId="12" borderId="0" xfId="12" applyNumberFormat="1" applyFont="1" applyFill="1" applyBorder="1" applyAlignment="1" applyProtection="1">
      <alignment horizontal="left" vertical="center"/>
    </xf>
    <xf numFmtId="49" fontId="59" fillId="0" borderId="0" xfId="0" applyNumberFormat="1" applyFont="1"/>
    <xf numFmtId="166" fontId="40" fillId="12" borderId="0" xfId="12" applyNumberFormat="1" applyFont="1" applyFill="1" applyBorder="1" applyAlignment="1" applyProtection="1">
      <alignment horizontal="left" vertical="center"/>
    </xf>
    <xf numFmtId="0" fontId="4" fillId="12" borderId="0" xfId="0" applyFont="1" applyFill="1"/>
    <xf numFmtId="166" fontId="40" fillId="12" borderId="43" xfId="12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2" fontId="23" fillId="0" borderId="3" xfId="0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5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/>
    </xf>
    <xf numFmtId="0" fontId="66" fillId="0" borderId="5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66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68" fillId="0" borderId="1" xfId="0" applyFont="1" applyBorder="1" applyAlignment="1">
      <alignment horizontal="left" vertical="center" wrapText="1"/>
    </xf>
    <xf numFmtId="0" fontId="10" fillId="13" borderId="1" xfId="0" applyFont="1" applyFill="1" applyBorder="1" applyAlignment="1">
      <alignment horizontal="right" vertical="center" wrapText="1"/>
    </xf>
    <xf numFmtId="0" fontId="22" fillId="0" borderId="0" xfId="0" quotePrefix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12" borderId="19" xfId="0" applyFont="1" applyFill="1" applyBorder="1" applyAlignment="1">
      <alignment vertical="center"/>
    </xf>
    <xf numFmtId="0" fontId="10" fillId="0" borderId="18" xfId="0" applyFont="1" applyBorder="1"/>
    <xf numFmtId="0" fontId="3" fillId="0" borderId="1" xfId="0" applyFont="1" applyBorder="1"/>
    <xf numFmtId="0" fontId="10" fillId="12" borderId="19" xfId="0" applyFont="1" applyFill="1" applyBorder="1"/>
    <xf numFmtId="0" fontId="10" fillId="0" borderId="19" xfId="0" applyFont="1" applyBorder="1" applyAlignment="1">
      <alignment wrapText="1"/>
    </xf>
    <xf numFmtId="0" fontId="4" fillId="0" borderId="19" xfId="0" applyFont="1" applyBorder="1"/>
    <xf numFmtId="0" fontId="10" fillId="0" borderId="24" xfId="0" applyFont="1" applyBorder="1"/>
    <xf numFmtId="0" fontId="10" fillId="12" borderId="24" xfId="0" applyFont="1" applyFill="1" applyBorder="1" applyAlignment="1">
      <alignment vertical="center"/>
    </xf>
    <xf numFmtId="0" fontId="10" fillId="0" borderId="59" xfId="0" applyFont="1" applyBorder="1"/>
    <xf numFmtId="0" fontId="4" fillId="0" borderId="13" xfId="0" applyFont="1" applyBorder="1"/>
    <xf numFmtId="0" fontId="10" fillId="12" borderId="1" xfId="0" applyFont="1" applyFill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/>
    <xf numFmtId="0" fontId="12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20" fillId="2" borderId="0" xfId="3" applyFont="1" applyFill="1" applyAlignment="1">
      <alignment horizontal="center"/>
    </xf>
    <xf numFmtId="0" fontId="20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23" fillId="2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textRotation="90" wrapText="1"/>
    </xf>
    <xf numFmtId="0" fontId="23" fillId="2" borderId="1" xfId="9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7" fillId="0" borderId="57" xfId="0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49" fontId="34" fillId="5" borderId="19" xfId="0" applyNumberFormat="1" applyFont="1" applyFill="1" applyBorder="1" applyAlignment="1">
      <alignment horizontal="left" vertical="center" wrapText="1"/>
    </xf>
    <xf numFmtId="49" fontId="34" fillId="5" borderId="24" xfId="0" applyNumberFormat="1" applyFont="1" applyFill="1" applyBorder="1" applyAlignment="1">
      <alignment horizontal="left" vertical="center" wrapText="1"/>
    </xf>
    <xf numFmtId="49" fontId="34" fillId="5" borderId="13" xfId="0" applyNumberFormat="1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</cellXfs>
  <cellStyles count="15">
    <cellStyle name="ContentsHyperlink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14" xr:uid="{00000000-0005-0000-0000-000008000000}"/>
    <cellStyle name="Normal_normativ kadra _ tabel_1" xfId="8" xr:uid="{00000000-0005-0000-0000-000009000000}"/>
    <cellStyle name="Normal_TAB DZ 1-10 (1)" xfId="9" xr:uid="{00000000-0005-0000-0000-00000A000000}"/>
    <cellStyle name="Normal_TAB DZ 1-10 (1) 2" xfId="10" xr:uid="{00000000-0005-0000-0000-00000B000000}"/>
    <cellStyle name="Student Information" xfId="11" xr:uid="{00000000-0005-0000-0000-00000C000000}"/>
    <cellStyle name="Student Information - user entered" xfId="12" xr:uid="{00000000-0005-0000-0000-00000D000000}"/>
    <cellStyle name="Total" xfId="13" builtinId="25"/>
  </cellStyles>
  <dxfs count="9">
    <dxf>
      <font>
        <color rgb="FF9C0006"/>
      </font>
      <fill>
        <patternFill>
          <bgColor rgb="FFFFC7CE"/>
        </patternFill>
      </fill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" refreshedDate="46041.487492245367" createdVersion="6" refreshedVersion="8" minRefreshableVersion="3" recordCount="233" xr:uid="{D0DED817-75B4-4C93-B13D-BDA468E2A8BE}">
  <cacheSource type="worksheet">
    <worksheetSource ref="A6:J1048576" sheet="usluge_prema_OS"/>
  </cacheSource>
  <cacheFields count="10">
    <cacheField name="Организациона једицина" numFmtId="0">
      <sharedItems containsNonDate="0" containsString="0" containsBlank="1"/>
    </cacheField>
    <cacheField name="Категорија" numFmtId="0">
      <sharedItems containsBlank="1"/>
    </cacheField>
    <cacheField name="Шифра" numFmtId="0">
      <sharedItems containsBlank="1" count="112">
        <m/>
        <s v="280005"/>
        <s v="280006"/>
        <s v="280007"/>
        <s v="280008"/>
        <s v="11700-00"/>
        <s v="11713-00"/>
        <s v="13750-06"/>
        <s v="13839-00"/>
        <s v="13842-00"/>
        <s v="30055-00"/>
        <s v="36800-00"/>
        <s v="92043-00"/>
        <s v="92044-00"/>
        <s v="92101-00"/>
        <s v="96197-02"/>
        <s v="96197-03"/>
        <s v="96197-09"/>
        <s v="96199-01"/>
        <s v="96199-02"/>
        <s v="96199-03"/>
        <s v="96199-06"/>
        <s v="96199-04"/>
        <s v="96199-08"/>
        <s v="96199-07"/>
        <s v="96199-09"/>
        <s v="96200-06"/>
        <s v="96200-01"/>
        <s v="96200-09"/>
        <s v="96205-02"/>
        <s v="96205-09"/>
        <s v="13815-00"/>
        <s v="34530-04"/>
        <s v="92052-00"/>
        <s v="22007-00"/>
        <s v="96037-00"/>
        <s v="35608-02"/>
        <s v="35618-01"/>
        <s v="32090-00"/>
        <s v="32093-00"/>
        <s v="32084-01"/>
        <s v="BD0300"/>
        <s v="BD0305"/>
        <s v="31533-00"/>
        <s v="31548-00"/>
        <s v="31500-01"/>
        <s v="59300-00"/>
        <s v="55076-00"/>
        <s v="L000018"/>
        <s v="L000026"/>
        <s v="L000034"/>
        <s v="L000042"/>
        <s v="L000349"/>
        <s v="L000414"/>
        <s v="L0001057"/>
        <s v="L001081"/>
        <s v="L001198"/>
        <s v="L001255"/>
        <s v="L001651"/>
        <s v="L001867"/>
        <s v="L001917"/>
        <s v="L002055"/>
        <s v="L002493"/>
        <s v="L002543"/>
        <s v="L002600"/>
        <s v="L002618"/>
        <s v="L002667"/>
        <s v="L002766"/>
        <s v="L002816"/>
        <s v="L002857"/>
        <s v="L002899"/>
        <s v="L003731"/>
        <s v="L003749"/>
        <s v="L003780"/>
        <s v="L004234"/>
        <s v="L004317"/>
        <s v="L004416"/>
        <s v="L004812"/>
        <s v="L004879"/>
        <s v="L005439"/>
        <s v="L005843"/>
        <s v="L006072"/>
        <s v="L006239"/>
        <s v="L006254"/>
        <s v="L006262"/>
        <s v="L008953"/>
        <s v="L008961"/>
        <s v="L009266"/>
        <s v="L009456"/>
        <s v="L009472"/>
        <s v="L010272"/>
        <s v="L012401"/>
        <s v="L014084"/>
        <s v="L014209"/>
        <s v="L014332"/>
        <s v="L014720"/>
        <s v="L015057"/>
        <s v="L015271"/>
        <s v="L027391"/>
        <s v="L027409"/>
        <s v="L026542"/>
        <s v="L027631"/>
        <s v="L027607"/>
        <s v="L029447"/>
        <s v="L028704"/>
        <s v="L028720"/>
        <s v="13100-00"/>
        <s v="13100-03"/>
        <s v="13100-08"/>
        <s v="13100-07"/>
        <s v="13750-00"/>
        <s v="155" u="1"/>
      </sharedItems>
    </cacheField>
    <cacheField name="Назив услуге" numFmtId="0">
      <sharedItems containsBlank="1" count="116" longText="1">
        <m/>
        <s v="Прво читање радиографског снимка дојке у оквиру организованог скрининга"/>
        <s v="Друго читање радиографског снимка дојке у оквиру организованог скрининга"/>
        <s v="Треће или супервизијско читање радиографског снимка дојке у оквиру организованог скрининга"/>
        <s v="Супервизијско тумачење ПАП налаза у организованом скринингу карцинома грлића материце"/>
        <s v="EKG"/>
        <s v="Snimanje pros. EKG"/>
        <s v="ostale terapijske hemafereze"/>
        <s v="vađenje krvi"/>
        <s v="Laboratorijska kanalizacija za gasne analize"/>
        <s v="previjanje rane"/>
        <s v="kateterizacija mokraćne bešike"/>
        <s v="primena leka za respir. Sistem"/>
        <s v="ostale terapije"/>
        <s v="ispiranje kateterom kanale"/>
        <s v="intramuskularno davanje injekcija"/>
        <s v="intravensko davanje injekcija"/>
        <s v="intravensko davanje injekcija- antidot"/>
        <s v="subkutano davanje farmak. Sredstva"/>
        <s v="subkutano trombolitičko sredstvo"/>
        <s v="kapanje kapi antibiotskih"/>
        <s v="kapanje kapi drugih"/>
        <s v="Centralna venska kateterizacija"/>
        <s v="uklanjanje venskog katetera"/>
        <s v="kardiopulmonalna reanimacija"/>
        <s v="endotrahealna intubacija"/>
        <s v="konsultacije"/>
        <s v="Циљана биопсија дојке или ендоцервикална киретажа"/>
        <s v="Конусна биопсија ласером"/>
        <s v="Фибероптичка колоноскопија до цекума; дуга колоноскопија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"/>
        <s v="BO dan"/>
        <s v="DNEVNA BOLNICA"/>
        <s v="CORE биопсија дојке"/>
        <s v="SVAB биопсија дојке"/>
        <s v="Отворена биопсија дојке"/>
        <s v="Циљана биопсија грлића материце или ендоцервикална киретажа"/>
        <s v="Конусна биопсија грлића материце ласером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/>
        <s v="Радиографско снимање дојке, обострано"/>
        <s v="Ултразвучни преглед дојке, билатералан"/>
        <s v="Mikrouzorkovanje"/>
        <s v="Uzorkovanje krvi(venerpunkcija)"/>
        <s v="Uzorkovanje drugih bioloskih materijala u laboratoriji"/>
        <s v="Prijem, kontrola kvaliteta uzorka i priprema uzorka za lab.ispitivanja"/>
        <s v="Glukoza u kapilarnoj krvi - POCT metodom"/>
        <s v="Hemoglobin A1c (glikozilirani hemoglobin,HbA1c)u krvi"/>
        <s v="Alanin aminotransferaza (ALT) u serumu - spektrofotometrija"/>
        <s v="Albumin u serumu -spektrofotometrijom"/>
        <s v="Alfa-amilaza u serumu -spektrofotometrija"/>
        <s v="Alkalana fosfataza (ALT) u serumu- spektrofotometrijom"/>
        <s v="Aspartat aminotrasferaza(AST) u serumu - spektrofotometrijom"/>
        <s v="Bikarbonati (ugljen -dioksid,ukupan)u serumu - spektrofotometrijom"/>
        <s v="Bilirubin (ukupan) u serumu - spekrofotometrijom"/>
        <s v="C - reaktivni protein (CRP) u serumu - imunoturbidimetrijom"/>
        <s v="Fosfor, neorganski u serumu - spektrofotometrijom"/>
        <s v="Gama - glutamin transferaza (gama-GT) u serumu - spektrofotometrija"/>
        <s v="Glukoza u serumu - POCT metodom"/>
        <s v="Gliukoza u serumu - spterkrofotometrijom"/>
        <s v="Gvozdje un serumu"/>
        <s v="Hloridi u serumu - jon-selektivnom elektrodom (JCE)"/>
        <s v="Holesterol (ukupan) u serumu - spektrofotometrijom"/>
        <s v="Holesterol , HDL - u serumu - spektrofotometrijom"/>
        <s v="Holesterol,LDL - u serumu - spektrofotometrijom"/>
        <s v="Kalcijum u serumu - POCT metodom"/>
        <s v="Kalcijum u serumu - spektrofotometrijom"/>
        <s v="Kalijum u serumu - jon selektivnom elektrodom (JCE)"/>
        <s v="Kreatin kinaza (CK) u serumu - spektrofotometrija"/>
        <s v="Kreatinin u serumu - spektrofotometrijom"/>
        <s v="Laktat dehinodrenaza (LDH) u serumu - spektrofotometrija"/>
        <s v="Mokracna kiselina u serumu - spektrofotometrija"/>
        <s v="Natrijum u serumu, jon-celektivnom elektrodom (JCE)"/>
        <s v="Proteini(ukupan) u serumu - spektrofotometrija"/>
        <s v="TIBC (ukupni kapacitet vezivanja gvozdja) u serumu"/>
        <s v="Trigliceridi u serumu-spektrofotometrija"/>
        <s v="UIBC(nezasiceni kapacitet vezivanja gvozdja )u serumu"/>
        <s v="Urea u serumu spektrofotometrijom"/>
        <s v="Urea u serumu -POCT metodom"/>
        <s v="Celokupn ipregled, relativna gustina urina"/>
        <s v="Celokupn ipregled, relativna gustina urina - automatski"/>
        <s v="Ketonska tela(aceton)u urinu"/>
        <s v="Proteini u urinu - sulfosalicilnom kiselinom"/>
        <s v="Sediment urina"/>
        <s v="Kreatinin u dnevnom urinu- spektrofotometrijom"/>
        <s v="Hemoglobin (krv) (FOBT) u fecesu - imunohemijski"/>
        <s v="Krvna slika(Er,Le,Htc, HB, Tr,Lef)"/>
        <s v="Sedimentacija eritrocita(CE)"/>
        <s v="Aktivirano parcijalno tromboplastinsko vrema(aPTT)u"/>
        <s v="Fibrinogen u plazmi"/>
        <s v="Protrombinsko vreme(PT)"/>
        <s v="Vreme krvarenja (Duke)"/>
        <s v="Преглед CORE биопсије дојке"/>
        <s v="Преглед биоптата тумора дојке"/>
        <s v="EX TEMPORE анализа добијеног материјала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/>
        <s v="Ексфолијативна цитологија ткива репродуктивних органа жене-неаутоматизована припрема и аутоматизовано бојење"/>
        <s v="Преглед дела цервикса добијеног методом &quot;омчице&quot;"/>
        <s v="Преглед конизата цервикса"/>
        <s v="Хемодијализа"/>
        <s v="Интермитентна хемодиафилтрација"/>
        <s v="Континуирана перитонеална дијализа, дугорочна"/>
        <s v="Интермитентна перитонеална диализа, дугорочна"/>
        <s v="Терапијска плазмафереза"/>
        <s v="Хемодијафилтрација" u="1"/>
        <s v="Преглед  CORE  биопсије дојке" u="1"/>
        <s v="Интермитентна перитонеумска дијализа -IPD (болнички вид хроничног лечења)" u="1"/>
        <s v="Радиографско снимањe дојки,обострано" u="1"/>
        <s v="Континуирана амбулаторна перитонеумска дијализа-CAPD" u="1"/>
        <s v="Уллтразвучни преглед дојки" u="1"/>
        <s v="Преглед  биоптата тумора дојке" u="1"/>
        <s v="Аутоматска перитонеумска дијализа -APD" u="1"/>
        <s v="Нископропусна хемодијализа" u="1"/>
        <s v="Високопропусна хемодијализа" u="1"/>
      </sharedItems>
    </cacheField>
    <cacheField name="Амбулантни (Извршено у 2025.)" numFmtId="0">
      <sharedItems containsNonDate="0" containsString="0" containsBlank="1"/>
    </cacheField>
    <cacheField name="Амбулантни (План за 2026.)" numFmtId="0">
      <sharedItems containsNonDate="0" containsString="0" containsBlank="1"/>
    </cacheField>
    <cacheField name="Стационарни (Извршено у 2025.)" numFmtId="0">
      <sharedItems containsString="0" containsBlank="1" containsNumber="1" containsInteger="1" minValue="0" maxValue="38212"/>
    </cacheField>
    <cacheField name="Стационарни (План за 2026.)" numFmtId="0">
      <sharedItems containsString="0" containsBlank="1" containsNumber="1" containsInteger="1" minValue="0" maxValue="39098"/>
    </cacheField>
    <cacheField name="Укупно (Извршено у 2025.)" numFmtId="0">
      <sharedItems containsString="0" containsBlank="1" containsNumber="1" containsInteger="1" minValue="0" maxValue="38212"/>
    </cacheField>
    <cacheField name="Укупно (План за 2026.)" numFmtId="0">
      <sharedItems containsString="0" containsBlank="1" containsNumber="1" containsInteger="1" minValue="0" maxValue="390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регледа у оквиру организованог скрининга рака*"/>
    <x v="0"/>
    <x v="0"/>
    <m/>
    <m/>
    <m/>
    <m/>
    <m/>
    <m/>
  </r>
  <r>
    <m/>
    <m/>
    <x v="1"/>
    <x v="1"/>
    <m/>
    <m/>
    <m/>
    <m/>
    <n v="0"/>
    <n v="0"/>
  </r>
  <r>
    <m/>
    <m/>
    <x v="2"/>
    <x v="2"/>
    <m/>
    <m/>
    <m/>
    <m/>
    <n v="0"/>
    <n v="0"/>
  </r>
  <r>
    <m/>
    <m/>
    <x v="3"/>
    <x v="3"/>
    <m/>
    <m/>
    <m/>
    <m/>
    <n v="0"/>
    <n v="0"/>
  </r>
  <r>
    <m/>
    <m/>
    <x v="4"/>
    <x v="4"/>
    <m/>
    <m/>
    <m/>
    <m/>
    <n v="0"/>
    <n v="0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m/>
    <m/>
    <n v="38212"/>
    <n v="39098"/>
    <n v="38212"/>
    <n v="39098"/>
  </r>
  <r>
    <m/>
    <s v="Операције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Остале услуге"/>
    <x v="0"/>
    <x v="0"/>
    <m/>
    <m/>
    <m/>
    <m/>
    <m/>
    <m/>
  </r>
  <r>
    <m/>
    <m/>
    <x v="5"/>
    <x v="5"/>
    <m/>
    <m/>
    <n v="143"/>
    <n v="150"/>
    <n v="143"/>
    <n v="150"/>
  </r>
  <r>
    <m/>
    <m/>
    <x v="6"/>
    <x v="6"/>
    <m/>
    <m/>
    <n v="22"/>
    <n v="25"/>
    <n v="22"/>
    <n v="25"/>
  </r>
  <r>
    <m/>
    <m/>
    <x v="7"/>
    <x v="7"/>
    <m/>
    <m/>
    <n v="1"/>
    <n v="3"/>
    <n v="1"/>
    <n v="3"/>
  </r>
  <r>
    <m/>
    <m/>
    <x v="8"/>
    <x v="8"/>
    <m/>
    <m/>
    <n v="494"/>
    <n v="500"/>
    <n v="494"/>
    <n v="500"/>
  </r>
  <r>
    <m/>
    <m/>
    <x v="9"/>
    <x v="9"/>
    <m/>
    <m/>
    <n v="0"/>
    <n v="20"/>
    <n v="0"/>
    <n v="20"/>
  </r>
  <r>
    <m/>
    <m/>
    <x v="10"/>
    <x v="10"/>
    <m/>
    <m/>
    <n v="997"/>
    <n v="1000"/>
    <n v="997"/>
    <n v="1000"/>
  </r>
  <r>
    <m/>
    <m/>
    <x v="11"/>
    <x v="11"/>
    <m/>
    <m/>
    <n v="1199"/>
    <n v="1200"/>
    <n v="1199"/>
    <n v="1200"/>
  </r>
  <r>
    <m/>
    <m/>
    <x v="12"/>
    <x v="12"/>
    <m/>
    <m/>
    <n v="1009"/>
    <n v="1050"/>
    <n v="1009"/>
    <n v="1050"/>
  </r>
  <r>
    <m/>
    <m/>
    <x v="13"/>
    <x v="13"/>
    <m/>
    <m/>
    <n v="0"/>
    <n v="20"/>
    <n v="0"/>
    <n v="20"/>
  </r>
  <r>
    <m/>
    <m/>
    <x v="14"/>
    <x v="14"/>
    <m/>
    <m/>
    <n v="0"/>
    <n v="20"/>
    <n v="0"/>
    <n v="20"/>
  </r>
  <r>
    <m/>
    <m/>
    <x v="15"/>
    <x v="15"/>
    <m/>
    <m/>
    <n v="62"/>
    <n v="100"/>
    <n v="62"/>
    <n v="100"/>
  </r>
  <r>
    <m/>
    <m/>
    <x v="16"/>
    <x v="15"/>
    <m/>
    <m/>
    <n v="21"/>
    <n v="25"/>
    <n v="21"/>
    <n v="25"/>
  </r>
  <r>
    <m/>
    <m/>
    <x v="17"/>
    <x v="15"/>
    <m/>
    <m/>
    <n v="329"/>
    <n v="340"/>
    <n v="329"/>
    <n v="340"/>
  </r>
  <r>
    <m/>
    <m/>
    <x v="18"/>
    <x v="16"/>
    <m/>
    <m/>
    <n v="552"/>
    <n v="560"/>
    <n v="552"/>
    <n v="560"/>
  </r>
  <r>
    <m/>
    <m/>
    <x v="19"/>
    <x v="16"/>
    <m/>
    <m/>
    <n v="4716"/>
    <n v="4750"/>
    <n v="4716"/>
    <n v="4750"/>
  </r>
  <r>
    <m/>
    <m/>
    <x v="20"/>
    <x v="16"/>
    <m/>
    <m/>
    <n v="1411"/>
    <n v="1450"/>
    <n v="1411"/>
    <n v="1450"/>
  </r>
  <r>
    <m/>
    <m/>
    <x v="21"/>
    <x v="16"/>
    <m/>
    <m/>
    <n v="11"/>
    <n v="15"/>
    <n v="11"/>
    <n v="15"/>
  </r>
  <r>
    <m/>
    <m/>
    <x v="22"/>
    <x v="17"/>
    <m/>
    <m/>
    <n v="16"/>
    <n v="20"/>
    <n v="16"/>
    <n v="20"/>
  </r>
  <r>
    <m/>
    <m/>
    <x v="23"/>
    <x v="16"/>
    <m/>
    <m/>
    <n v="4311"/>
    <n v="4350"/>
    <n v="4311"/>
    <n v="4350"/>
  </r>
  <r>
    <m/>
    <m/>
    <x v="24"/>
    <x v="16"/>
    <m/>
    <m/>
    <n v="8301"/>
    <n v="8350"/>
    <n v="8301"/>
    <n v="8350"/>
  </r>
  <r>
    <m/>
    <m/>
    <x v="25"/>
    <x v="16"/>
    <m/>
    <m/>
    <n v="5300"/>
    <n v="5300"/>
    <n v="5300"/>
    <n v="5300"/>
  </r>
  <r>
    <m/>
    <m/>
    <x v="26"/>
    <x v="18"/>
    <m/>
    <m/>
    <n v="484"/>
    <n v="500"/>
    <n v="484"/>
    <n v="500"/>
  </r>
  <r>
    <m/>
    <m/>
    <x v="27"/>
    <x v="19"/>
    <m/>
    <m/>
    <n v="1361"/>
    <n v="1380"/>
    <n v="1361"/>
    <n v="1380"/>
  </r>
  <r>
    <m/>
    <m/>
    <x v="28"/>
    <x v="19"/>
    <m/>
    <m/>
    <n v="4"/>
    <n v="10"/>
    <n v="4"/>
    <n v="10"/>
  </r>
  <r>
    <m/>
    <m/>
    <x v="29"/>
    <x v="20"/>
    <m/>
    <m/>
    <n v="0"/>
    <n v="20"/>
    <n v="0"/>
    <n v="20"/>
  </r>
  <r>
    <m/>
    <m/>
    <x v="30"/>
    <x v="21"/>
    <m/>
    <m/>
    <n v="0"/>
    <n v="20"/>
    <n v="0"/>
    <n v="20"/>
  </r>
  <r>
    <m/>
    <m/>
    <x v="31"/>
    <x v="22"/>
    <m/>
    <m/>
    <n v="4"/>
    <n v="10"/>
    <n v="4"/>
    <n v="10"/>
  </r>
  <r>
    <m/>
    <m/>
    <x v="32"/>
    <x v="23"/>
    <m/>
    <m/>
    <n v="0"/>
    <n v="10"/>
    <n v="0"/>
    <n v="10"/>
  </r>
  <r>
    <m/>
    <m/>
    <x v="33"/>
    <x v="24"/>
    <m/>
    <m/>
    <n v="5"/>
    <n v="20"/>
    <n v="5"/>
    <n v="20"/>
  </r>
  <r>
    <m/>
    <m/>
    <x v="34"/>
    <x v="25"/>
    <m/>
    <m/>
    <n v="1"/>
    <n v="10"/>
    <n v="1"/>
    <n v="10"/>
  </r>
  <r>
    <m/>
    <m/>
    <x v="35"/>
    <x v="26"/>
    <m/>
    <m/>
    <n v="1"/>
    <n v="10"/>
    <n v="1"/>
    <n v="10"/>
  </r>
  <r>
    <m/>
    <m/>
    <x v="36"/>
    <x v="27"/>
    <m/>
    <m/>
    <n v="0"/>
    <n v="0"/>
    <n v="0"/>
    <n v="0"/>
  </r>
  <r>
    <m/>
    <m/>
    <x v="37"/>
    <x v="28"/>
    <m/>
    <m/>
    <n v="0"/>
    <n v="0"/>
    <n v="0"/>
    <n v="0"/>
  </r>
  <r>
    <m/>
    <m/>
    <x v="38"/>
    <x v="29"/>
    <m/>
    <m/>
    <n v="0"/>
    <n v="0"/>
    <n v="0"/>
    <n v="0"/>
  </r>
  <r>
    <m/>
    <m/>
    <x v="39"/>
    <x v="30"/>
    <m/>
    <m/>
    <n v="0"/>
    <n v="0"/>
    <n v="0"/>
    <n v="0"/>
  </r>
  <r>
    <m/>
    <m/>
    <x v="40"/>
    <x v="31"/>
    <m/>
    <m/>
    <n v="0"/>
    <n v="0"/>
    <n v="0"/>
    <n v="0"/>
  </r>
  <r>
    <m/>
    <m/>
    <x v="41"/>
    <x v="32"/>
    <m/>
    <m/>
    <n v="1860"/>
    <n v="1860"/>
    <n v="1860"/>
    <n v="1860"/>
  </r>
  <r>
    <m/>
    <m/>
    <x v="42"/>
    <x v="33"/>
    <m/>
    <m/>
    <n v="5597"/>
    <n v="6000"/>
    <n v="5597"/>
    <n v="6000"/>
  </r>
  <r>
    <m/>
    <m/>
    <x v="0"/>
    <x v="0"/>
    <m/>
    <m/>
    <m/>
    <m/>
    <m/>
    <m/>
  </r>
  <r>
    <m/>
    <s v="Број услуга пружених у оквиру организованог скрининга рака**"/>
    <x v="0"/>
    <x v="0"/>
    <m/>
    <m/>
    <m/>
    <m/>
    <m/>
    <m/>
  </r>
  <r>
    <m/>
    <m/>
    <x v="43"/>
    <x v="34"/>
    <m/>
    <m/>
    <m/>
    <m/>
    <n v="0"/>
    <n v="0"/>
  </r>
  <r>
    <m/>
    <m/>
    <x v="44"/>
    <x v="35"/>
    <m/>
    <m/>
    <m/>
    <m/>
    <n v="0"/>
    <n v="0"/>
  </r>
  <r>
    <m/>
    <m/>
    <x v="45"/>
    <x v="36"/>
    <m/>
    <m/>
    <m/>
    <m/>
    <n v="0"/>
    <n v="0"/>
  </r>
  <r>
    <m/>
    <m/>
    <x v="36"/>
    <x v="37"/>
    <m/>
    <m/>
    <m/>
    <m/>
    <n v="0"/>
    <n v="0"/>
  </r>
  <r>
    <m/>
    <m/>
    <x v="37"/>
    <x v="38"/>
    <m/>
    <m/>
    <m/>
    <m/>
    <n v="0"/>
    <n v="0"/>
  </r>
  <r>
    <m/>
    <m/>
    <x v="38"/>
    <x v="29"/>
    <m/>
    <m/>
    <m/>
    <m/>
    <n v="0"/>
    <n v="0"/>
  </r>
  <r>
    <m/>
    <m/>
    <x v="39"/>
    <x v="39"/>
    <m/>
    <m/>
    <m/>
    <m/>
    <n v="0"/>
    <n v="0"/>
  </r>
  <r>
    <m/>
    <m/>
    <x v="40"/>
    <x v="40"/>
    <m/>
    <m/>
    <m/>
    <m/>
    <n v="0"/>
    <n v="0"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m/>
    <m/>
    <m/>
    <m/>
  </r>
  <r>
    <m/>
    <s v="Укупан број прегледаних пацијената"/>
    <x v="0"/>
    <x v="0"/>
    <m/>
    <m/>
    <m/>
    <m/>
    <m/>
    <m/>
  </r>
  <r>
    <m/>
    <s v="Рендген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46"/>
    <x v="41"/>
    <m/>
    <m/>
    <m/>
    <m/>
    <n v="0"/>
    <n v="0"/>
  </r>
  <r>
    <m/>
    <m/>
    <x v="0"/>
    <x v="0"/>
    <m/>
    <m/>
    <m/>
    <m/>
    <n v="0"/>
    <n v="0"/>
  </r>
  <r>
    <m/>
    <s v="Ултразвучна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47"/>
    <x v="42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Доплер*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ЦТ Скенер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Магнетна резонанц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m/>
    <m/>
    <n v="201"/>
    <n v="300"/>
    <n v="201"/>
    <n v="300"/>
  </r>
  <r>
    <m/>
    <s v="БРОЈ ПРЕГЛЕДАНИХ УЗОРАКА-УКУПНО"/>
    <x v="0"/>
    <x v="0"/>
    <m/>
    <m/>
    <n v="599"/>
    <n v="650"/>
    <n v="599"/>
    <n v="650"/>
  </r>
  <r>
    <m/>
    <s v="ЛАБОРАТОРИЈСКЕ АНАЛИЗЕ -УКУПНО"/>
    <x v="0"/>
    <x v="0"/>
    <m/>
    <m/>
    <n v="11868"/>
    <n v="13315"/>
    <n v="11868"/>
    <n v="13315"/>
  </r>
  <r>
    <m/>
    <s v="Број пацијената 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А. Биохемијске и хематолошке анализе укупно"/>
    <x v="0"/>
    <x v="0"/>
    <m/>
    <m/>
    <m/>
    <m/>
    <m/>
    <m/>
  </r>
  <r>
    <m/>
    <m/>
    <x v="48"/>
    <x v="43"/>
    <m/>
    <m/>
    <m/>
    <m/>
    <n v="0"/>
    <n v="0"/>
  </r>
  <r>
    <m/>
    <m/>
    <x v="49"/>
    <x v="44"/>
    <m/>
    <m/>
    <n v="92"/>
    <n v="100"/>
    <n v="92"/>
    <n v="100"/>
  </r>
  <r>
    <m/>
    <m/>
    <x v="50"/>
    <x v="45"/>
    <m/>
    <m/>
    <n v="0"/>
    <n v="50"/>
    <n v="0"/>
    <n v="50"/>
  </r>
  <r>
    <m/>
    <m/>
    <x v="51"/>
    <x v="46"/>
    <m/>
    <m/>
    <n v="92"/>
    <n v="100"/>
    <n v="92"/>
    <n v="100"/>
  </r>
  <r>
    <m/>
    <m/>
    <x v="52"/>
    <x v="47"/>
    <m/>
    <m/>
    <n v="0"/>
    <n v="5"/>
    <n v="0"/>
    <n v="5"/>
  </r>
  <r>
    <m/>
    <m/>
    <x v="53"/>
    <x v="48"/>
    <m/>
    <m/>
    <n v="2"/>
    <n v="15"/>
    <n v="2"/>
    <n v="15"/>
  </r>
  <r>
    <m/>
    <m/>
    <x v="54"/>
    <x v="49"/>
    <m/>
    <m/>
    <n v="390"/>
    <n v="400"/>
    <n v="390"/>
    <n v="400"/>
  </r>
  <r>
    <m/>
    <m/>
    <x v="55"/>
    <x v="50"/>
    <m/>
    <m/>
    <n v="70"/>
    <n v="70"/>
    <n v="70"/>
    <n v="70"/>
  </r>
  <r>
    <m/>
    <m/>
    <x v="56"/>
    <x v="51"/>
    <m/>
    <m/>
    <n v="150"/>
    <n v="150"/>
    <n v="150"/>
    <n v="150"/>
  </r>
  <r>
    <m/>
    <m/>
    <x v="57"/>
    <x v="52"/>
    <m/>
    <m/>
    <n v="448"/>
    <n v="450"/>
    <n v="448"/>
    <n v="450"/>
  </r>
  <r>
    <m/>
    <m/>
    <x v="58"/>
    <x v="53"/>
    <m/>
    <m/>
    <n v="385"/>
    <n v="400"/>
    <n v="385"/>
    <n v="400"/>
  </r>
  <r>
    <m/>
    <m/>
    <x v="59"/>
    <x v="54"/>
    <m/>
    <m/>
    <n v="0"/>
    <n v="500"/>
    <n v="0"/>
    <n v="500"/>
  </r>
  <r>
    <m/>
    <m/>
    <x v="60"/>
    <x v="55"/>
    <m/>
    <m/>
    <n v="410"/>
    <n v="420"/>
    <n v="410"/>
    <n v="420"/>
  </r>
  <r>
    <m/>
    <m/>
    <x v="61"/>
    <x v="56"/>
    <m/>
    <m/>
    <n v="798"/>
    <n v="800"/>
    <n v="798"/>
    <n v="800"/>
  </r>
  <r>
    <m/>
    <m/>
    <x v="62"/>
    <x v="57"/>
    <m/>
    <m/>
    <n v="580"/>
    <n v="600"/>
    <n v="580"/>
    <n v="600"/>
  </r>
  <r>
    <m/>
    <m/>
    <x v="63"/>
    <x v="58"/>
    <m/>
    <m/>
    <n v="182"/>
    <n v="190"/>
    <n v="182"/>
    <n v="190"/>
  </r>
  <r>
    <m/>
    <m/>
    <x v="64"/>
    <x v="59"/>
    <m/>
    <m/>
    <n v="0"/>
    <m/>
    <n v="0"/>
    <n v="0"/>
  </r>
  <r>
    <m/>
    <m/>
    <x v="65"/>
    <x v="60"/>
    <m/>
    <m/>
    <n v="565"/>
    <n v="800"/>
    <n v="565"/>
    <n v="800"/>
  </r>
  <r>
    <m/>
    <m/>
    <x v="66"/>
    <x v="61"/>
    <m/>
    <m/>
    <n v="456"/>
    <n v="470"/>
    <n v="456"/>
    <n v="470"/>
  </r>
  <r>
    <m/>
    <m/>
    <x v="67"/>
    <x v="62"/>
    <m/>
    <m/>
    <n v="725"/>
    <n v="725"/>
    <n v="725"/>
    <n v="725"/>
  </r>
  <r>
    <m/>
    <m/>
    <x v="68"/>
    <x v="63"/>
    <m/>
    <m/>
    <n v="378"/>
    <n v="380"/>
    <n v="378"/>
    <n v="380"/>
  </r>
  <r>
    <m/>
    <m/>
    <x v="69"/>
    <x v="64"/>
    <m/>
    <m/>
    <n v="189"/>
    <n v="190"/>
    <n v="189"/>
    <n v="190"/>
  </r>
  <r>
    <m/>
    <m/>
    <x v="70"/>
    <x v="65"/>
    <m/>
    <m/>
    <n v="0"/>
    <n v="50"/>
    <n v="0"/>
    <n v="50"/>
  </r>
  <r>
    <m/>
    <m/>
    <x v="71"/>
    <x v="66"/>
    <m/>
    <m/>
    <m/>
    <m/>
    <m/>
    <m/>
  </r>
  <r>
    <m/>
    <m/>
    <x v="72"/>
    <x v="67"/>
    <m/>
    <m/>
    <n v="582"/>
    <n v="590"/>
    <n v="582"/>
    <n v="590"/>
  </r>
  <r>
    <m/>
    <m/>
    <x v="73"/>
    <x v="68"/>
    <m/>
    <m/>
    <n v="725"/>
    <n v="725"/>
    <n v="725"/>
    <n v="725"/>
  </r>
  <r>
    <m/>
    <m/>
    <x v="74"/>
    <x v="69"/>
    <m/>
    <m/>
    <n v="61"/>
    <n v="65"/>
    <n v="61"/>
    <n v="65"/>
  </r>
  <r>
    <m/>
    <m/>
    <x v="75"/>
    <x v="70"/>
    <m/>
    <m/>
    <n v="772"/>
    <n v="800"/>
    <n v="772"/>
    <n v="800"/>
  </r>
  <r>
    <m/>
    <m/>
    <x v="76"/>
    <x v="71"/>
    <m/>
    <m/>
    <n v="320"/>
    <n v="330"/>
    <n v="320"/>
    <n v="330"/>
  </r>
  <r>
    <m/>
    <m/>
    <x v="77"/>
    <x v="72"/>
    <m/>
    <m/>
    <n v="460"/>
    <n v="470"/>
    <n v="460"/>
    <n v="470"/>
  </r>
  <r>
    <m/>
    <m/>
    <x v="78"/>
    <x v="73"/>
    <m/>
    <m/>
    <n v="725"/>
    <n v="730"/>
    <n v="725"/>
    <n v="730"/>
  </r>
  <r>
    <m/>
    <m/>
    <x v="79"/>
    <x v="74"/>
    <m/>
    <m/>
    <n v="81"/>
    <n v="85"/>
    <n v="81"/>
    <n v="85"/>
  </r>
  <r>
    <m/>
    <m/>
    <x v="80"/>
    <x v="75"/>
    <m/>
    <m/>
    <n v="0"/>
    <n v="60"/>
    <n v="0"/>
    <n v="60"/>
  </r>
  <r>
    <m/>
    <m/>
    <x v="81"/>
    <x v="76"/>
    <m/>
    <m/>
    <n v="378"/>
    <n v="400"/>
    <n v="378"/>
    <n v="400"/>
  </r>
  <r>
    <m/>
    <m/>
    <x v="82"/>
    <x v="77"/>
    <m/>
    <m/>
    <m/>
    <m/>
    <m/>
    <m/>
  </r>
  <r>
    <m/>
    <m/>
    <x v="83"/>
    <x v="78"/>
    <m/>
    <m/>
    <n v="773"/>
    <n v="800"/>
    <n v="773"/>
    <n v="800"/>
  </r>
  <r>
    <m/>
    <m/>
    <x v="84"/>
    <x v="79"/>
    <m/>
    <m/>
    <m/>
    <n v="50"/>
    <m/>
    <n v="50"/>
  </r>
  <r>
    <m/>
    <m/>
    <x v="85"/>
    <x v="80"/>
    <m/>
    <m/>
    <n v="148"/>
    <n v="150"/>
    <n v="148"/>
    <n v="150"/>
  </r>
  <r>
    <m/>
    <m/>
    <x v="86"/>
    <x v="81"/>
    <m/>
    <m/>
    <n v="59"/>
    <n v="70"/>
    <n v="59"/>
    <n v="70"/>
  </r>
  <r>
    <m/>
    <m/>
    <x v="87"/>
    <x v="82"/>
    <m/>
    <m/>
    <m/>
    <n v="10"/>
    <n v="0"/>
    <n v="10"/>
  </r>
  <r>
    <m/>
    <m/>
    <x v="88"/>
    <x v="83"/>
    <m/>
    <m/>
    <n v="54"/>
    <n v="60"/>
    <n v="54"/>
    <n v="60"/>
  </r>
  <r>
    <m/>
    <m/>
    <x v="89"/>
    <x v="84"/>
    <m/>
    <m/>
    <n v="56"/>
    <n v="70"/>
    <n v="56"/>
    <n v="70"/>
  </r>
  <r>
    <m/>
    <m/>
    <x v="90"/>
    <x v="85"/>
    <m/>
    <m/>
    <n v="0"/>
    <n v="50"/>
    <n v="0"/>
    <n v="50"/>
  </r>
  <r>
    <m/>
    <m/>
    <x v="91"/>
    <x v="86"/>
    <m/>
    <m/>
    <n v="0"/>
    <n v="20"/>
    <n v="0"/>
    <n v="20"/>
  </r>
  <r>
    <m/>
    <m/>
    <x v="92"/>
    <x v="87"/>
    <m/>
    <m/>
    <n v="667"/>
    <n v="680"/>
    <n v="667"/>
    <n v="680"/>
  </r>
  <r>
    <m/>
    <m/>
    <x v="93"/>
    <x v="88"/>
    <m/>
    <m/>
    <n v="36"/>
    <n v="40"/>
    <n v="36"/>
    <n v="40"/>
  </r>
  <r>
    <m/>
    <m/>
    <x v="94"/>
    <x v="89"/>
    <m/>
    <m/>
    <n v="11"/>
    <n v="15"/>
    <n v="11"/>
    <n v="15"/>
  </r>
  <r>
    <m/>
    <m/>
    <x v="95"/>
    <x v="90"/>
    <m/>
    <m/>
    <n v="1"/>
    <n v="10"/>
    <n v="1"/>
    <n v="10"/>
  </r>
  <r>
    <m/>
    <m/>
    <x v="96"/>
    <x v="91"/>
    <m/>
    <m/>
    <n v="47"/>
    <n v="70"/>
    <n v="47"/>
    <n v="70"/>
  </r>
  <r>
    <m/>
    <m/>
    <x v="97"/>
    <x v="92"/>
    <m/>
    <m/>
    <m/>
    <n v="100"/>
    <n v="0"/>
    <n v="100"/>
  </r>
  <r>
    <m/>
    <m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Б. Микробиолошке и парази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. Патохис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1 АНАЛИЗЕ ОРГАНИЗОВАНОГ СКРИНИНГА  РАКА*"/>
    <x v="0"/>
    <x v="0"/>
    <m/>
    <m/>
    <m/>
    <m/>
    <m/>
    <m/>
  </r>
  <r>
    <m/>
    <m/>
    <x v="98"/>
    <x v="93"/>
    <m/>
    <m/>
    <m/>
    <m/>
    <n v="0"/>
    <n v="0"/>
  </r>
  <r>
    <m/>
    <m/>
    <x v="99"/>
    <x v="94"/>
    <m/>
    <m/>
    <m/>
    <m/>
    <n v="0"/>
    <n v="0"/>
  </r>
  <r>
    <m/>
    <m/>
    <x v="100"/>
    <x v="95"/>
    <m/>
    <m/>
    <m/>
    <m/>
    <n v="0"/>
    <n v="0"/>
  </r>
  <r>
    <m/>
    <m/>
    <x v="101"/>
    <x v="96"/>
    <m/>
    <m/>
    <m/>
    <m/>
    <n v="0"/>
    <n v="0"/>
  </r>
  <r>
    <m/>
    <m/>
    <x v="102"/>
    <x v="97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Г. ЦИТОЛОШКА ЛАБОРАТОРИЈА-АНАЛИЗЕ ОРГАНИЗОВАНОГ СКРИНИНГА  РАКА  ГРЛИЋА МАТЕРИЦЕ**"/>
    <x v="0"/>
    <x v="0"/>
    <m/>
    <m/>
    <m/>
    <m/>
    <m/>
    <m/>
  </r>
  <r>
    <m/>
    <m/>
    <x v="103"/>
    <x v="98"/>
    <m/>
    <m/>
    <m/>
    <m/>
    <n v="0"/>
    <n v="0"/>
  </r>
  <r>
    <m/>
    <m/>
    <x v="104"/>
    <x v="99"/>
    <m/>
    <m/>
    <m/>
    <m/>
    <n v="0"/>
    <n v="0"/>
  </r>
  <r>
    <m/>
    <m/>
    <x v="105"/>
    <x v="10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Д. ЦИТОГЕНЕТСКА ЛАБОРАТОРИЈА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Ђ.   ОСТАЛЕ ЛАБОРАТОРИЈЕ ____________________   (навести које)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Дијализе"/>
    <x v="0"/>
    <x v="0"/>
    <m/>
    <m/>
    <m/>
    <m/>
    <m/>
    <m/>
  </r>
  <r>
    <m/>
    <s v="Укупно"/>
    <x v="0"/>
    <x v="0"/>
    <m/>
    <m/>
    <n v="37"/>
    <n v="40"/>
    <n v="37"/>
    <n v="40"/>
  </r>
  <r>
    <m/>
    <s v="Број апарата"/>
    <x v="0"/>
    <x v="0"/>
    <m/>
    <m/>
    <n v="11"/>
    <n v="11"/>
    <n v="11"/>
    <n v="11"/>
  </r>
  <r>
    <m/>
    <s v="Број лица на акутној хемодијализи"/>
    <x v="0"/>
    <x v="0"/>
    <m/>
    <m/>
    <n v="37"/>
    <n v="40"/>
    <n v="37"/>
    <n v="40"/>
  </r>
  <r>
    <m/>
    <s v="Број лица на хроничној хемодијализи"/>
    <x v="0"/>
    <x v="0"/>
    <m/>
    <m/>
    <m/>
    <m/>
    <m/>
    <m/>
  </r>
  <r>
    <m/>
    <s v="1. ХЕМОДИЈАЛИЗА УКУПНО"/>
    <x v="0"/>
    <x v="0"/>
    <m/>
    <m/>
    <n v="3178"/>
    <n v="3500"/>
    <n v="3178"/>
    <n v="3500"/>
  </r>
  <r>
    <m/>
    <m/>
    <x v="106"/>
    <x v="101"/>
    <m/>
    <m/>
    <n v="1842"/>
    <n v="2000"/>
    <n v="1842"/>
    <n v="2000"/>
  </r>
  <r>
    <m/>
    <m/>
    <x v="107"/>
    <x v="102"/>
    <m/>
    <m/>
    <n v="1336"/>
    <n v="1500"/>
    <n v="1336"/>
    <n v="1500"/>
  </r>
  <r>
    <m/>
    <s v="2. ПЕРИТОНЕАЛНА ДИЈАЛИЗА УКУПНО"/>
    <x v="0"/>
    <x v="0"/>
    <m/>
    <m/>
    <m/>
    <m/>
    <m/>
    <m/>
  </r>
  <r>
    <m/>
    <m/>
    <x v="108"/>
    <x v="103"/>
    <m/>
    <m/>
    <m/>
    <m/>
    <n v="0"/>
    <n v="0"/>
  </r>
  <r>
    <m/>
    <m/>
    <x v="109"/>
    <x v="104"/>
    <m/>
    <m/>
    <m/>
    <m/>
    <n v="0"/>
    <n v="0"/>
  </r>
  <r>
    <m/>
    <s v="3. КОНТИНУИРАНИ ПОСТУПЦИ ЗАМЕНЕ БУБРЕЖНЕ ФУНКЦИЈЕ (CRRT) И ПЛАЗМАФЕРЕЗА"/>
    <x v="0"/>
    <x v="0"/>
    <m/>
    <m/>
    <m/>
    <m/>
    <m/>
    <m/>
  </r>
  <r>
    <m/>
    <m/>
    <x v="110"/>
    <x v="105"/>
    <m/>
    <m/>
    <m/>
    <m/>
    <n v="0"/>
    <n v="0"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13FD85-9659-4A0D-8FF5-4B354EA202F2}" name="PivotTable1" cacheId="0" applyNumberFormats="0" applyBorderFormats="0" applyFontFormats="0" applyPatternFormats="0" applyAlignmentFormats="0" applyWidthHeightFormats="1" dataCaption="Values" updatedVersion="8" minRefreshableVersion="3" rowGrandTotals="0" itemPrintTitles="1" createdVersion="6" indent="0" compact="0" compactData="0" multipleFieldFilters="0">
  <location ref="A7:D121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showAll="0" defaultSubtotal="0">
      <items count="112">
        <item x="106"/>
        <item x="107"/>
        <item x="109"/>
        <item x="108"/>
        <item x="110"/>
        <item x="1"/>
        <item x="2"/>
        <item x="3"/>
        <item x="4"/>
        <item x="45"/>
        <item x="43"/>
        <item x="44"/>
        <item x="40"/>
        <item x="38"/>
        <item x="39"/>
        <item x="36"/>
        <item x="37"/>
        <item x="47"/>
        <item x="46"/>
        <item x="100"/>
        <item x="98"/>
        <item x="99"/>
        <item x="102"/>
        <item x="101"/>
        <item x="104"/>
        <item x="105"/>
        <item x="103"/>
        <item h="1" x="0"/>
        <item m="1" x="111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41"/>
        <item x="42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</items>
    </pivotField>
    <pivotField axis="axisRow" compact="0" outline="0" showAll="0" defaultSubtotal="0">
      <items count="116">
        <item x="34"/>
        <item x="95"/>
        <item x="35"/>
        <item m="1" x="113"/>
        <item m="1" x="115"/>
        <item x="2"/>
        <item x="98"/>
        <item m="1" x="108"/>
        <item m="1" x="110"/>
        <item x="28"/>
        <item m="1" x="114"/>
        <item x="36"/>
        <item x="1"/>
        <item m="1" x="107"/>
        <item m="1" x="112"/>
        <item x="99"/>
        <item x="97"/>
        <item x="100"/>
        <item x="96"/>
        <item m="1" x="109"/>
        <item x="4"/>
        <item x="3"/>
        <item m="1" x="111"/>
        <item x="40"/>
        <item x="39"/>
        <item x="29"/>
        <item m="1" x="106"/>
        <item x="27"/>
        <item x="0"/>
        <item x="105"/>
        <item x="101"/>
        <item x="102"/>
        <item x="103"/>
        <item x="104"/>
        <item x="37"/>
        <item x="38"/>
        <item x="41"/>
        <item x="42"/>
        <item x="93"/>
        <item x="9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30"/>
        <item x="31"/>
        <item x="32"/>
        <item x="33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2"/>
    <field x="3"/>
  </rowFields>
  <rowItems count="114">
    <i>
      <x/>
      <x v="30"/>
    </i>
    <i>
      <x v="1"/>
      <x v="31"/>
    </i>
    <i>
      <x v="2"/>
      <x v="33"/>
    </i>
    <i>
      <x v="3"/>
      <x v="32"/>
    </i>
    <i>
      <x v="4"/>
      <x v="29"/>
    </i>
    <i>
      <x v="5"/>
      <x v="12"/>
    </i>
    <i>
      <x v="6"/>
      <x v="5"/>
    </i>
    <i>
      <x v="7"/>
      <x v="21"/>
    </i>
    <i>
      <x v="8"/>
      <x v="20"/>
    </i>
    <i>
      <x v="9"/>
      <x v="11"/>
    </i>
    <i>
      <x v="10"/>
      <x/>
    </i>
    <i>
      <x v="11"/>
      <x v="2"/>
    </i>
    <i>
      <x v="12"/>
      <x v="23"/>
    </i>
    <i r="1">
      <x v="63"/>
    </i>
    <i>
      <x v="13"/>
      <x v="25"/>
    </i>
    <i>
      <x v="14"/>
      <x v="24"/>
    </i>
    <i r="1">
      <x v="62"/>
    </i>
    <i>
      <x v="15"/>
      <x v="27"/>
    </i>
    <i r="1">
      <x v="34"/>
    </i>
    <i>
      <x v="16"/>
      <x v="9"/>
    </i>
    <i r="1">
      <x v="35"/>
    </i>
    <i>
      <x v="17"/>
      <x v="37"/>
    </i>
    <i>
      <x v="18"/>
      <x v="36"/>
    </i>
    <i>
      <x v="19"/>
      <x v="1"/>
    </i>
    <i>
      <x v="20"/>
      <x v="38"/>
    </i>
    <i>
      <x v="21"/>
      <x v="39"/>
    </i>
    <i>
      <x v="22"/>
      <x v="16"/>
    </i>
    <i>
      <x v="23"/>
      <x v="18"/>
    </i>
    <i>
      <x v="24"/>
      <x v="15"/>
    </i>
    <i>
      <x v="25"/>
      <x v="17"/>
    </i>
    <i>
      <x v="26"/>
      <x v="6"/>
    </i>
    <i>
      <x v="29"/>
      <x v="40"/>
    </i>
    <i>
      <x v="30"/>
      <x v="41"/>
    </i>
    <i>
      <x v="31"/>
      <x v="42"/>
    </i>
    <i>
      <x v="32"/>
      <x v="43"/>
    </i>
    <i>
      <x v="33"/>
      <x v="44"/>
    </i>
    <i>
      <x v="34"/>
      <x v="45"/>
    </i>
    <i>
      <x v="35"/>
      <x v="46"/>
    </i>
    <i>
      <x v="36"/>
      <x v="47"/>
    </i>
    <i>
      <x v="37"/>
      <x v="48"/>
    </i>
    <i>
      <x v="38"/>
      <x v="49"/>
    </i>
    <i>
      <x v="39"/>
      <x v="50"/>
    </i>
    <i>
      <x v="40"/>
      <x v="50"/>
    </i>
    <i>
      <x v="41"/>
      <x v="50"/>
    </i>
    <i>
      <x v="42"/>
      <x v="51"/>
    </i>
    <i>
      <x v="43"/>
      <x v="51"/>
    </i>
    <i>
      <x v="44"/>
      <x v="51"/>
    </i>
    <i>
      <x v="45"/>
      <x v="51"/>
    </i>
    <i>
      <x v="46"/>
      <x v="52"/>
    </i>
    <i>
      <x v="47"/>
      <x v="51"/>
    </i>
    <i>
      <x v="48"/>
      <x v="51"/>
    </i>
    <i>
      <x v="49"/>
      <x v="51"/>
    </i>
    <i>
      <x v="50"/>
      <x v="53"/>
    </i>
    <i>
      <x v="51"/>
      <x v="54"/>
    </i>
    <i>
      <x v="52"/>
      <x v="54"/>
    </i>
    <i>
      <x v="53"/>
      <x v="55"/>
    </i>
    <i>
      <x v="54"/>
      <x v="56"/>
    </i>
    <i>
      <x v="55"/>
      <x v="57"/>
    </i>
    <i>
      <x v="56"/>
      <x v="58"/>
    </i>
    <i>
      <x v="57"/>
      <x v="59"/>
    </i>
    <i>
      <x v="58"/>
      <x v="60"/>
    </i>
    <i>
      <x v="59"/>
      <x v="61"/>
    </i>
    <i>
      <x v="60"/>
      <x v="64"/>
    </i>
    <i>
      <x v="61"/>
      <x v="65"/>
    </i>
    <i>
      <x v="62"/>
      <x v="66"/>
    </i>
    <i>
      <x v="63"/>
      <x v="67"/>
    </i>
    <i>
      <x v="64"/>
      <x v="68"/>
    </i>
    <i>
      <x v="65"/>
      <x v="69"/>
    </i>
    <i>
      <x v="66"/>
      <x v="70"/>
    </i>
    <i>
      <x v="67"/>
      <x v="71"/>
    </i>
    <i>
      <x v="68"/>
      <x v="72"/>
    </i>
    <i>
      <x v="69"/>
      <x v="73"/>
    </i>
    <i>
      <x v="70"/>
      <x v="74"/>
    </i>
    <i>
      <x v="71"/>
      <x v="75"/>
    </i>
    <i>
      <x v="72"/>
      <x v="76"/>
    </i>
    <i>
      <x v="73"/>
      <x v="77"/>
    </i>
    <i>
      <x v="74"/>
      <x v="78"/>
    </i>
    <i>
      <x v="75"/>
      <x v="79"/>
    </i>
    <i>
      <x v="76"/>
      <x v="80"/>
    </i>
    <i>
      <x v="77"/>
      <x v="81"/>
    </i>
    <i>
      <x v="78"/>
      <x v="82"/>
    </i>
    <i>
      <x v="79"/>
      <x v="83"/>
    </i>
    <i>
      <x v="80"/>
      <x v="84"/>
    </i>
    <i>
      <x v="81"/>
      <x v="85"/>
    </i>
    <i>
      <x v="82"/>
      <x v="86"/>
    </i>
    <i>
      <x v="83"/>
      <x v="87"/>
    </i>
    <i>
      <x v="84"/>
      <x v="88"/>
    </i>
    <i>
      <x v="85"/>
      <x v="89"/>
    </i>
    <i>
      <x v="86"/>
      <x v="90"/>
    </i>
    <i>
      <x v="87"/>
      <x v="91"/>
    </i>
    <i>
      <x v="88"/>
      <x v="92"/>
    </i>
    <i>
      <x v="89"/>
      <x v="93"/>
    </i>
    <i>
      <x v="90"/>
      <x v="94"/>
    </i>
    <i>
      <x v="91"/>
      <x v="95"/>
    </i>
    <i>
      <x v="92"/>
      <x v="96"/>
    </i>
    <i>
      <x v="93"/>
      <x v="97"/>
    </i>
    <i>
      <x v="94"/>
      <x v="98"/>
    </i>
    <i>
      <x v="95"/>
      <x v="99"/>
    </i>
    <i>
      <x v="96"/>
      <x v="100"/>
    </i>
    <i>
      <x v="97"/>
      <x v="101"/>
    </i>
    <i>
      <x v="98"/>
      <x v="102"/>
    </i>
    <i>
      <x v="99"/>
      <x v="103"/>
    </i>
    <i>
      <x v="100"/>
      <x v="104"/>
    </i>
    <i>
      <x v="101"/>
      <x v="105"/>
    </i>
    <i>
      <x v="102"/>
      <x v="106"/>
    </i>
    <i>
      <x v="103"/>
      <x v="107"/>
    </i>
    <i>
      <x v="104"/>
      <x v="108"/>
    </i>
    <i>
      <x v="105"/>
      <x v="109"/>
    </i>
    <i>
      <x v="106"/>
      <x v="110"/>
    </i>
    <i>
      <x v="107"/>
      <x v="111"/>
    </i>
    <i>
      <x v="108"/>
      <x v="112"/>
    </i>
    <i>
      <x v="109"/>
      <x v="113"/>
    </i>
    <i>
      <x v="110"/>
      <x v="114"/>
    </i>
    <i>
      <x v="111"/>
      <x v="115"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5." fld="8" baseField="0" baseItem="0"/>
    <dataField name="Број услуга - План 2026." fld="9" baseField="0" baseItem="0"/>
  </dataFields>
  <formats count="8">
    <format dxfId="8">
      <pivotArea field="2" type="button" dataOnly="0" labelOnly="1" outline="0" axis="axisRow" fieldPosition="0"/>
    </format>
    <format dxfId="7">
      <pivotArea field="3" type="button" dataOnly="0" labelOnly="1" outline="0" axis="axisRow" fieldPosition="1"/>
    </format>
    <format dxfId="6">
      <pivotArea field="2" type="button" dataOnly="0" labelOnly="1" outline="0" axis="axisRow" fieldPosition="0"/>
    </format>
    <format dxfId="5">
      <pivotArea field="3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outline="0" fieldPosition="0">
        <references count="1">
          <reference field="4294967294" count="1">
            <x v="1"/>
          </reference>
        </references>
      </pivotArea>
    </format>
    <format dxfId="1">
      <pivotArea dataOnly="0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view="pageBreakPreview" zoomScale="60" zoomScaleNormal="100" workbookViewId="0">
      <selection activeCell="D16" sqref="D16"/>
    </sheetView>
  </sheetViews>
  <sheetFormatPr defaultRowHeight="12.75"/>
  <cols>
    <col min="1" max="1" width="5" style="3" customWidth="1"/>
    <col min="2" max="2" width="12.28515625" style="3" customWidth="1"/>
    <col min="3" max="16384" width="9.140625" style="3"/>
  </cols>
  <sheetData>
    <row r="2" spans="1:9" ht="14.25">
      <c r="C2" s="413" t="s">
        <v>19</v>
      </c>
      <c r="D2" s="413"/>
      <c r="E2" s="413"/>
      <c r="F2" s="413"/>
      <c r="G2" s="413"/>
      <c r="H2" s="413"/>
      <c r="I2" s="413"/>
    </row>
    <row r="3" spans="1:9" ht="15.75">
      <c r="C3" s="414" t="s">
        <v>20</v>
      </c>
      <c r="D3" s="414"/>
      <c r="E3" s="414"/>
      <c r="F3" s="414"/>
      <c r="G3" s="414"/>
      <c r="H3" s="414"/>
      <c r="I3" s="414"/>
    </row>
    <row r="6" spans="1:9" ht="18.75">
      <c r="B6" s="415" t="s">
        <v>21</v>
      </c>
      <c r="C6" s="415"/>
      <c r="D6" s="415"/>
      <c r="E6" s="415"/>
      <c r="F6" s="415"/>
      <c r="G6" s="415"/>
      <c r="H6" s="415"/>
      <c r="I6" s="415"/>
    </row>
    <row r="7" spans="1:9" ht="18.75">
      <c r="B7" s="415" t="s">
        <v>22</v>
      </c>
      <c r="C7" s="415"/>
      <c r="D7" s="415"/>
      <c r="E7" s="415"/>
      <c r="F7" s="415"/>
      <c r="G7" s="415"/>
      <c r="H7" s="415"/>
      <c r="I7" s="415"/>
    </row>
    <row r="8" spans="1:9" ht="18.75">
      <c r="B8" s="416" t="s">
        <v>1895</v>
      </c>
      <c r="C8" s="416"/>
      <c r="D8" s="416"/>
      <c r="E8" s="416"/>
      <c r="F8" s="416"/>
      <c r="G8" s="416"/>
      <c r="H8" s="416"/>
      <c r="I8" s="416"/>
    </row>
    <row r="9" spans="1:9" customFormat="1"/>
    <row r="10" spans="1:9" ht="15">
      <c r="A10" s="276"/>
      <c r="B10" s="276"/>
      <c r="C10" s="276" t="s">
        <v>67</v>
      </c>
      <c r="D10" s="276"/>
    </row>
    <row r="11" spans="1:9" ht="15">
      <c r="A11" s="274" t="s">
        <v>1799</v>
      </c>
      <c r="B11" s="274" t="s">
        <v>1800</v>
      </c>
      <c r="C11" s="274"/>
      <c r="D11" s="274"/>
      <c r="E11" s="275"/>
      <c r="F11" s="275"/>
      <c r="G11" s="275"/>
      <c r="H11" s="275"/>
      <c r="I11" s="275"/>
    </row>
    <row r="12" spans="1:9" ht="15">
      <c r="A12" s="276" t="s">
        <v>1781</v>
      </c>
      <c r="B12" s="277" t="s">
        <v>300</v>
      </c>
      <c r="C12" s="277"/>
      <c r="D12" s="277"/>
      <c r="E12" s="213"/>
      <c r="F12" s="213"/>
      <c r="G12" s="213"/>
      <c r="H12" s="213"/>
      <c r="I12" s="213"/>
    </row>
    <row r="13" spans="1:9" ht="15">
      <c r="A13" s="276" t="s">
        <v>1782</v>
      </c>
      <c r="B13" s="277" t="s">
        <v>301</v>
      </c>
      <c r="C13" s="277"/>
      <c r="D13" s="277"/>
      <c r="E13" s="213"/>
      <c r="F13" s="213"/>
      <c r="G13" s="213"/>
      <c r="H13" s="213"/>
      <c r="I13" s="213"/>
    </row>
    <row r="14" spans="1:9" ht="15">
      <c r="A14" s="276" t="s">
        <v>1783</v>
      </c>
      <c r="B14" s="277" t="s">
        <v>302</v>
      </c>
      <c r="C14" s="277"/>
      <c r="D14" s="277"/>
      <c r="E14" s="213"/>
      <c r="F14" s="213"/>
      <c r="G14" s="213"/>
      <c r="H14" s="213"/>
      <c r="I14" s="213"/>
    </row>
    <row r="15" spans="1:9" ht="15">
      <c r="A15" s="276" t="s">
        <v>1784</v>
      </c>
      <c r="B15" s="277" t="s">
        <v>303</v>
      </c>
      <c r="C15" s="277"/>
      <c r="D15" s="277"/>
      <c r="E15" s="213"/>
      <c r="F15" s="213"/>
      <c r="G15" s="213"/>
      <c r="H15" s="213"/>
      <c r="I15" s="213"/>
    </row>
    <row r="16" spans="1:9" ht="15">
      <c r="A16" s="276" t="s">
        <v>1785</v>
      </c>
      <c r="B16" s="277" t="s">
        <v>196</v>
      </c>
      <c r="C16" s="277"/>
      <c r="D16" s="277"/>
      <c r="E16" s="213"/>
      <c r="F16" s="213"/>
      <c r="G16" s="213"/>
      <c r="H16" s="213"/>
      <c r="I16" s="213"/>
    </row>
    <row r="17" spans="1:10" ht="15.75" customHeight="1">
      <c r="A17" s="276" t="s">
        <v>1786</v>
      </c>
      <c r="B17" s="277" t="s">
        <v>203</v>
      </c>
      <c r="C17" s="277"/>
      <c r="D17" s="277"/>
      <c r="E17" s="213"/>
      <c r="F17" s="213"/>
      <c r="G17" s="213"/>
      <c r="H17" s="213"/>
      <c r="I17" s="213"/>
    </row>
    <row r="18" spans="1:10" ht="15.75" customHeight="1">
      <c r="A18" s="276" t="s">
        <v>1787</v>
      </c>
      <c r="B18" s="277" t="s">
        <v>204</v>
      </c>
      <c r="C18" s="277"/>
      <c r="D18" s="277"/>
      <c r="E18" s="213"/>
      <c r="F18" s="213"/>
      <c r="G18" s="213"/>
      <c r="H18" s="213"/>
      <c r="I18" s="213"/>
    </row>
    <row r="19" spans="1:10" ht="15">
      <c r="A19" s="276" t="s">
        <v>89</v>
      </c>
      <c r="B19" s="277" t="s">
        <v>286</v>
      </c>
      <c r="C19" s="277"/>
      <c r="D19" s="277"/>
      <c r="E19" s="213"/>
      <c r="F19" s="213"/>
      <c r="G19" s="213"/>
      <c r="H19" s="213"/>
      <c r="I19" s="213"/>
    </row>
    <row r="20" spans="1:10" ht="15">
      <c r="A20" s="276" t="s">
        <v>1788</v>
      </c>
      <c r="B20" s="277" t="s">
        <v>212</v>
      </c>
      <c r="C20" s="277"/>
      <c r="D20" s="277"/>
      <c r="E20" s="213"/>
      <c r="F20" s="213"/>
      <c r="G20" s="213"/>
      <c r="H20" s="213"/>
      <c r="I20" s="213"/>
    </row>
    <row r="21" spans="1:10" ht="15">
      <c r="A21" s="374" t="s">
        <v>1789</v>
      </c>
      <c r="B21" s="375" t="s">
        <v>1885</v>
      </c>
      <c r="C21" s="375"/>
      <c r="D21" s="375"/>
      <c r="E21" s="377"/>
      <c r="F21" s="377"/>
      <c r="G21" s="377"/>
      <c r="H21" s="377"/>
      <c r="I21" s="377"/>
      <c r="J21" s="378"/>
    </row>
    <row r="22" spans="1:10" ht="15">
      <c r="A22" s="374" t="s">
        <v>1790</v>
      </c>
      <c r="B22" s="375" t="s">
        <v>1866</v>
      </c>
      <c r="C22" s="379"/>
      <c r="D22" s="379"/>
      <c r="E22" s="379"/>
      <c r="F22" s="379"/>
      <c r="G22" s="379"/>
      <c r="H22" s="379"/>
      <c r="I22" s="379"/>
      <c r="J22" s="378"/>
    </row>
    <row r="23" spans="1:10" ht="15">
      <c r="A23" s="276" t="s">
        <v>1791</v>
      </c>
      <c r="B23" s="278" t="s">
        <v>214</v>
      </c>
      <c r="C23" s="277"/>
      <c r="D23" s="277"/>
      <c r="E23" s="213"/>
      <c r="F23" s="213"/>
      <c r="G23" s="213"/>
      <c r="H23" s="213"/>
      <c r="I23" s="213"/>
    </row>
    <row r="24" spans="1:10" ht="15">
      <c r="A24" s="276" t="s">
        <v>1792</v>
      </c>
      <c r="B24" s="278" t="s">
        <v>1752</v>
      </c>
      <c r="C24" s="277"/>
      <c r="D24" s="277"/>
      <c r="E24" s="213"/>
      <c r="F24" s="213"/>
      <c r="G24" s="213"/>
      <c r="H24" s="213"/>
      <c r="I24" s="213"/>
    </row>
    <row r="25" spans="1:10" ht="15">
      <c r="A25" s="276" t="s">
        <v>1793</v>
      </c>
      <c r="B25" s="277" t="s">
        <v>124</v>
      </c>
      <c r="C25" s="277"/>
      <c r="D25" s="277"/>
      <c r="E25" s="213"/>
      <c r="F25" s="213"/>
      <c r="G25" s="213"/>
      <c r="H25" s="213"/>
      <c r="I25" s="213"/>
    </row>
    <row r="26" spans="1:10" ht="15">
      <c r="A26" s="276" t="s">
        <v>1794</v>
      </c>
      <c r="B26" s="277" t="s">
        <v>273</v>
      </c>
      <c r="C26" s="277"/>
      <c r="D26" s="277"/>
      <c r="E26" s="213"/>
      <c r="F26" s="213"/>
      <c r="G26" s="213"/>
      <c r="H26" s="213"/>
      <c r="I26" s="213"/>
    </row>
    <row r="27" spans="1:10" ht="15">
      <c r="A27" s="276" t="s">
        <v>1795</v>
      </c>
      <c r="B27" s="277" t="s">
        <v>281</v>
      </c>
      <c r="C27" s="277"/>
      <c r="D27" s="277"/>
      <c r="E27" s="213"/>
      <c r="F27" s="213"/>
      <c r="G27" s="213"/>
      <c r="H27" s="213"/>
      <c r="I27" s="213"/>
    </row>
    <row r="28" spans="1:10" ht="15">
      <c r="A28" s="276" t="s">
        <v>1796</v>
      </c>
      <c r="B28" s="277" t="s">
        <v>283</v>
      </c>
      <c r="C28" s="277"/>
      <c r="D28" s="277"/>
      <c r="E28" s="213"/>
      <c r="F28" s="213"/>
      <c r="G28" s="213"/>
      <c r="H28" s="213"/>
      <c r="I28" s="213"/>
    </row>
    <row r="29" spans="1:10" ht="15">
      <c r="A29" s="276" t="s">
        <v>1797</v>
      </c>
      <c r="B29" s="277" t="s">
        <v>284</v>
      </c>
      <c r="C29" s="277"/>
      <c r="D29" s="277"/>
      <c r="E29" s="213"/>
      <c r="F29" s="213"/>
      <c r="G29" s="213"/>
      <c r="H29" s="213"/>
      <c r="I29" s="213"/>
    </row>
    <row r="30" spans="1:10" ht="15">
      <c r="A30" s="374" t="s">
        <v>1798</v>
      </c>
      <c r="B30" s="375" t="s">
        <v>1881</v>
      </c>
      <c r="C30" s="277"/>
      <c r="D30" s="277"/>
      <c r="E30" s="213"/>
      <c r="F30" s="213"/>
      <c r="G30" s="213"/>
      <c r="H30" s="213"/>
      <c r="I30" s="213"/>
    </row>
    <row r="31" spans="1:10" ht="15">
      <c r="A31" s="376" t="s">
        <v>1884</v>
      </c>
      <c r="B31" s="277" t="s">
        <v>285</v>
      </c>
      <c r="C31" s="277"/>
      <c r="D31" s="277"/>
      <c r="E31" s="213"/>
      <c r="F31" s="213"/>
      <c r="G31" s="213"/>
      <c r="H31" s="213"/>
      <c r="I31" s="213"/>
    </row>
  </sheetData>
  <mergeCells count="5">
    <mergeCell ref="C2:I2"/>
    <mergeCell ref="C3:I3"/>
    <mergeCell ref="B6:I6"/>
    <mergeCell ref="B7:I7"/>
    <mergeCell ref="B8:I8"/>
  </mergeCells>
  <phoneticPr fontId="11" type="noConversion"/>
  <pageMargins left="0.75" right="0.75" top="1" bottom="1" header="0.5" footer="0.5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view="pageBreakPreview" zoomScaleNormal="100" zoomScaleSheetLayoutView="100" workbookViewId="0">
      <selection activeCell="R39" sqref="R39"/>
    </sheetView>
  </sheetViews>
  <sheetFormatPr defaultRowHeight="12.75"/>
  <cols>
    <col min="1" max="1" width="22.28515625" style="3" customWidth="1"/>
    <col min="2" max="2" width="7.5703125" style="3" customWidth="1"/>
    <col min="3" max="3" width="11.42578125" style="3" customWidth="1"/>
    <col min="4" max="4" width="12.5703125" style="3" customWidth="1"/>
    <col min="5" max="5" width="10.7109375" style="3" customWidth="1"/>
    <col min="6" max="6" width="13" style="3" customWidth="1"/>
    <col min="7" max="16384" width="9.140625" style="3"/>
  </cols>
  <sheetData>
    <row r="1" spans="1:6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4"/>
    </row>
    <row r="2" spans="1:6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4"/>
    </row>
    <row r="3" spans="1:6">
      <c r="A3" s="156"/>
      <c r="B3" s="157"/>
      <c r="C3" s="148"/>
      <c r="D3" s="152"/>
      <c r="E3" s="152"/>
      <c r="F3" s="154"/>
    </row>
    <row r="4" spans="1:6" ht="14.25">
      <c r="A4" s="156"/>
      <c r="B4" s="157" t="s">
        <v>1809</v>
      </c>
      <c r="C4" s="149" t="s">
        <v>212</v>
      </c>
      <c r="D4" s="153"/>
      <c r="E4" s="153"/>
      <c r="F4" s="155"/>
    </row>
    <row r="6" spans="1:6" ht="27.75" customHeight="1">
      <c r="A6" s="446" t="s">
        <v>209</v>
      </c>
      <c r="B6" s="447"/>
      <c r="C6" s="446" t="s">
        <v>210</v>
      </c>
      <c r="D6" s="447"/>
      <c r="E6" s="446" t="s">
        <v>211</v>
      </c>
      <c r="F6" s="447"/>
    </row>
    <row r="7" spans="1:6" s="2" customFormat="1" ht="34.5" customHeight="1">
      <c r="A7" s="102" t="s">
        <v>207</v>
      </c>
      <c r="B7" s="110" t="s">
        <v>208</v>
      </c>
      <c r="C7" s="110" t="s">
        <v>1897</v>
      </c>
      <c r="D7" s="110" t="s">
        <v>1898</v>
      </c>
      <c r="E7" s="110" t="s">
        <v>1897</v>
      </c>
      <c r="F7" s="110" t="s">
        <v>1898</v>
      </c>
    </row>
    <row r="8" spans="1:6" s="2" customFormat="1" ht="15" customHeight="1">
      <c r="A8" s="161" t="s">
        <v>2</v>
      </c>
      <c r="B8" s="102">
        <f>+B9+B10+B11+B12</f>
        <v>0</v>
      </c>
      <c r="C8" s="102">
        <f>+C9+C10+C11+C12</f>
        <v>0</v>
      </c>
      <c r="D8" s="102">
        <f>+D9+D10+D11+D12</f>
        <v>0</v>
      </c>
      <c r="E8" s="102">
        <f>+E9+E10+E11+E12</f>
        <v>0</v>
      </c>
      <c r="F8" s="102">
        <f>+F9+F10+F11+F12</f>
        <v>0</v>
      </c>
    </row>
    <row r="9" spans="1:6" s="2" customFormat="1">
      <c r="A9" s="162" t="s">
        <v>90</v>
      </c>
      <c r="B9" s="102"/>
      <c r="C9" s="102"/>
      <c r="D9" s="163"/>
      <c r="E9" s="102"/>
      <c r="F9" s="163"/>
    </row>
    <row r="10" spans="1:6" s="2" customFormat="1">
      <c r="A10" s="162" t="s">
        <v>91</v>
      </c>
      <c r="B10" s="102"/>
      <c r="C10" s="102"/>
      <c r="D10" s="163"/>
      <c r="E10" s="102"/>
      <c r="F10" s="163"/>
    </row>
    <row r="11" spans="1:6" s="2" customFormat="1">
      <c r="A11" s="162" t="s">
        <v>92</v>
      </c>
      <c r="B11" s="102"/>
      <c r="C11" s="102"/>
      <c r="D11" s="163"/>
      <c r="E11" s="102"/>
      <c r="F11" s="163"/>
    </row>
    <row r="12" spans="1:6" s="2" customFormat="1">
      <c r="A12" s="229" t="s">
        <v>93</v>
      </c>
      <c r="B12" s="102"/>
      <c r="C12" s="102"/>
      <c r="D12" s="163"/>
      <c r="E12" s="102"/>
      <c r="F12" s="163"/>
    </row>
  </sheetData>
  <mergeCells count="3">
    <mergeCell ref="A6:B6"/>
    <mergeCell ref="C6:D6"/>
    <mergeCell ref="E6:F6"/>
  </mergeCells>
  <phoneticPr fontId="11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8"/>
  <sheetViews>
    <sheetView tabSelected="1" view="pageBreakPreview" topLeftCell="A104" zoomScaleNormal="100" zoomScaleSheetLayoutView="100" workbookViewId="0">
      <selection activeCell="G144" sqref="G144"/>
    </sheetView>
  </sheetViews>
  <sheetFormatPr defaultRowHeight="12.75"/>
  <cols>
    <col min="1" max="1" width="16.85546875" style="70" customWidth="1"/>
    <col min="2" max="2" width="11.42578125" style="70" customWidth="1"/>
    <col min="3" max="3" width="9" style="328" customWidth="1"/>
    <col min="4" max="4" width="72.7109375" style="70" customWidth="1"/>
    <col min="5" max="5" width="11.5703125" style="70" customWidth="1"/>
    <col min="6" max="6" width="11.42578125" style="70" customWidth="1"/>
    <col min="7" max="7" width="12.140625" style="70" customWidth="1"/>
    <col min="8" max="8" width="11.7109375" style="70" customWidth="1"/>
    <col min="9" max="9" width="11.28515625" style="70" customWidth="1"/>
    <col min="10" max="10" width="12.140625" style="70" customWidth="1"/>
    <col min="11" max="11" width="28.7109375" style="70" customWidth="1"/>
    <col min="12" max="16384" width="9.140625" style="70"/>
  </cols>
  <sheetData>
    <row r="1" spans="1:11">
      <c r="A1" s="156"/>
      <c r="B1" s="157" t="s">
        <v>171</v>
      </c>
      <c r="C1" s="335" t="s">
        <v>1916</v>
      </c>
      <c r="D1" s="152"/>
      <c r="E1" s="152"/>
      <c r="F1" s="152"/>
      <c r="G1" s="154"/>
    </row>
    <row r="2" spans="1:11">
      <c r="A2" s="156"/>
      <c r="B2" s="157" t="s">
        <v>172</v>
      </c>
      <c r="C2" s="335"/>
      <c r="D2" s="152"/>
      <c r="E2" s="152"/>
      <c r="F2" s="152"/>
      <c r="G2" s="154"/>
    </row>
    <row r="3" spans="1:11">
      <c r="A3" s="156"/>
      <c r="B3" s="157"/>
      <c r="C3" s="335"/>
      <c r="D3" s="152"/>
      <c r="E3" s="152"/>
      <c r="F3" s="152"/>
      <c r="G3" s="319"/>
    </row>
    <row r="4" spans="1:11" s="3" customFormat="1" ht="14.25">
      <c r="A4" s="156"/>
      <c r="B4" s="157" t="s">
        <v>1862</v>
      </c>
      <c r="C4" s="149" t="s">
        <v>1777</v>
      </c>
      <c r="D4" s="153"/>
      <c r="E4" s="153"/>
      <c r="F4" s="155"/>
    </row>
    <row r="5" spans="1:11">
      <c r="C5" s="323"/>
      <c r="D5" s="315"/>
      <c r="E5" s="319"/>
      <c r="F5" s="319"/>
      <c r="G5" s="319"/>
      <c r="H5" s="319"/>
      <c r="I5" s="319"/>
    </row>
    <row r="6" spans="1:11" ht="38.25">
      <c r="A6" s="320" t="s">
        <v>213</v>
      </c>
      <c r="B6" s="167" t="s">
        <v>1845</v>
      </c>
      <c r="C6" s="324" t="s">
        <v>55</v>
      </c>
      <c r="D6" s="125" t="s">
        <v>215</v>
      </c>
      <c r="E6" s="314" t="s">
        <v>1899</v>
      </c>
      <c r="F6" s="314" t="s">
        <v>1900</v>
      </c>
      <c r="G6" s="314" t="s">
        <v>1901</v>
      </c>
      <c r="H6" s="314" t="s">
        <v>1902</v>
      </c>
      <c r="I6" s="125" t="s">
        <v>1903</v>
      </c>
      <c r="J6" s="125" t="s">
        <v>1904</v>
      </c>
      <c r="K6" s="366" t="s">
        <v>1858</v>
      </c>
    </row>
    <row r="7" spans="1:11">
      <c r="A7" s="316"/>
      <c r="C7" s="325"/>
      <c r="D7" s="317"/>
      <c r="E7" s="321"/>
      <c r="F7" s="321"/>
      <c r="G7" s="321"/>
      <c r="H7" s="321"/>
      <c r="I7" s="321"/>
      <c r="J7" s="321"/>
    </row>
    <row r="8" spans="1:11" ht="14.25">
      <c r="B8" s="318" t="s">
        <v>1780</v>
      </c>
      <c r="C8" s="326"/>
      <c r="D8" s="318"/>
      <c r="E8" s="318"/>
      <c r="F8" s="318"/>
      <c r="G8" s="318"/>
      <c r="H8" s="318"/>
      <c r="I8" s="318"/>
      <c r="J8" s="318"/>
    </row>
    <row r="9" spans="1:11">
      <c r="B9" s="71" t="s">
        <v>217</v>
      </c>
      <c r="C9" s="338"/>
      <c r="E9" s="273"/>
      <c r="F9" s="273"/>
      <c r="G9" s="273"/>
      <c r="H9" s="273"/>
      <c r="I9" s="273"/>
      <c r="J9" s="273"/>
    </row>
    <row r="10" spans="1:11">
      <c r="C10" s="327"/>
      <c r="D10" s="105"/>
      <c r="E10" s="279"/>
      <c r="F10" s="279"/>
      <c r="G10" s="279"/>
      <c r="H10" s="279"/>
      <c r="I10" s="279">
        <f t="shared" ref="I10:J15" si="0">SUM(E10,G10)</f>
        <v>0</v>
      </c>
      <c r="J10" s="279">
        <f t="shared" si="0"/>
        <v>0</v>
      </c>
    </row>
    <row r="11" spans="1:11">
      <c r="C11" s="327"/>
      <c r="D11" s="105"/>
      <c r="E11" s="279"/>
      <c r="F11" s="279"/>
      <c r="G11" s="279"/>
      <c r="H11" s="279"/>
      <c r="I11" s="279">
        <f t="shared" si="0"/>
        <v>0</v>
      </c>
      <c r="J11" s="279">
        <f t="shared" si="0"/>
        <v>0</v>
      </c>
    </row>
    <row r="12" spans="1:11">
      <c r="C12" s="327"/>
      <c r="D12" s="105"/>
      <c r="E12" s="279"/>
      <c r="F12" s="279"/>
      <c r="G12" s="279"/>
      <c r="H12" s="279"/>
      <c r="I12" s="279">
        <f t="shared" si="0"/>
        <v>0</v>
      </c>
      <c r="J12" s="279">
        <f t="shared" si="0"/>
        <v>0</v>
      </c>
    </row>
    <row r="13" spans="1:11">
      <c r="C13" s="327"/>
      <c r="D13" s="105"/>
      <c r="E13" s="279"/>
      <c r="F13" s="279"/>
      <c r="G13" s="279"/>
      <c r="H13" s="279"/>
      <c r="I13" s="279">
        <f t="shared" si="0"/>
        <v>0</v>
      </c>
      <c r="J13" s="279">
        <f t="shared" si="0"/>
        <v>0</v>
      </c>
    </row>
    <row r="14" spans="1:11">
      <c r="C14" s="327"/>
      <c r="D14" s="105"/>
      <c r="E14" s="279"/>
      <c r="F14" s="279"/>
      <c r="G14" s="279"/>
      <c r="H14" s="279"/>
      <c r="I14" s="279">
        <f t="shared" si="0"/>
        <v>0</v>
      </c>
      <c r="J14" s="279">
        <f t="shared" si="0"/>
        <v>0</v>
      </c>
    </row>
    <row r="15" spans="1:11" s="103" customFormat="1">
      <c r="C15" s="327"/>
      <c r="D15" s="105"/>
      <c r="E15" s="279"/>
      <c r="F15" s="279"/>
      <c r="G15" s="279"/>
      <c r="H15" s="279"/>
      <c r="I15" s="279">
        <f t="shared" si="0"/>
        <v>0</v>
      </c>
      <c r="J15" s="279">
        <f t="shared" si="0"/>
        <v>0</v>
      </c>
    </row>
    <row r="16" spans="1:11" s="103" customFormat="1">
      <c r="B16" s="71" t="s">
        <v>1850</v>
      </c>
      <c r="C16" s="336"/>
      <c r="D16" s="337"/>
      <c r="E16" s="337"/>
      <c r="F16" s="337"/>
      <c r="G16" s="337"/>
      <c r="H16" s="337"/>
      <c r="I16" s="337"/>
      <c r="J16" s="337"/>
      <c r="K16" s="70" t="s">
        <v>156</v>
      </c>
    </row>
    <row r="17" spans="2:11" s="103" customFormat="1">
      <c r="C17" s="343" t="s">
        <v>1846</v>
      </c>
      <c r="D17" s="344" t="s">
        <v>1814</v>
      </c>
      <c r="E17" s="108"/>
      <c r="F17" s="108"/>
      <c r="G17" s="108"/>
      <c r="H17" s="108"/>
      <c r="I17" s="279">
        <f t="shared" ref="I17:J20" si="1">SUM(E17,G17)</f>
        <v>0</v>
      </c>
      <c r="J17" s="279">
        <f t="shared" si="1"/>
        <v>0</v>
      </c>
    </row>
    <row r="18" spans="2:11" s="103" customFormat="1">
      <c r="C18" s="343" t="s">
        <v>1847</v>
      </c>
      <c r="D18" s="344" t="s">
        <v>1815</v>
      </c>
      <c r="E18" s="108"/>
      <c r="F18" s="108"/>
      <c r="G18" s="108"/>
      <c r="H18" s="108"/>
      <c r="I18" s="279">
        <f t="shared" si="1"/>
        <v>0</v>
      </c>
      <c r="J18" s="279">
        <f t="shared" si="1"/>
        <v>0</v>
      </c>
    </row>
    <row r="19" spans="2:11" s="103" customFormat="1">
      <c r="C19" s="343" t="s">
        <v>1848</v>
      </c>
      <c r="D19" s="344" t="s">
        <v>1816</v>
      </c>
      <c r="E19" s="279"/>
      <c r="F19" s="279"/>
      <c r="G19" s="279"/>
      <c r="H19" s="279"/>
      <c r="I19" s="279">
        <f t="shared" si="1"/>
        <v>0</v>
      </c>
      <c r="J19" s="279">
        <f t="shared" si="1"/>
        <v>0</v>
      </c>
    </row>
    <row r="20" spans="2:11" s="103" customFormat="1">
      <c r="C20" s="343" t="s">
        <v>1849</v>
      </c>
      <c r="D20" s="344" t="s">
        <v>1817</v>
      </c>
      <c r="E20" s="279"/>
      <c r="F20" s="279"/>
      <c r="G20" s="279"/>
      <c r="H20" s="279"/>
      <c r="I20" s="279">
        <f t="shared" si="1"/>
        <v>0</v>
      </c>
      <c r="J20" s="279">
        <f t="shared" si="1"/>
        <v>0</v>
      </c>
    </row>
    <row r="22" spans="2:11" ht="14.25">
      <c r="B22" s="318" t="s">
        <v>1777</v>
      </c>
      <c r="C22" s="326"/>
      <c r="D22" s="318"/>
      <c r="E22" s="318"/>
      <c r="F22" s="318"/>
      <c r="G22" s="318"/>
      <c r="H22" s="318"/>
      <c r="I22" s="318"/>
      <c r="J22" s="318"/>
    </row>
    <row r="23" spans="2:11">
      <c r="B23" s="71" t="s">
        <v>216</v>
      </c>
      <c r="E23" s="341"/>
      <c r="F23" s="341"/>
      <c r="G23" s="397">
        <v>38212</v>
      </c>
      <c r="H23" s="397">
        <v>39098</v>
      </c>
      <c r="I23" s="397">
        <v>38212</v>
      </c>
      <c r="J23" s="397">
        <v>39098</v>
      </c>
    </row>
    <row r="24" spans="2:11" ht="14.25">
      <c r="B24" s="71" t="s">
        <v>214</v>
      </c>
      <c r="E24" s="339"/>
      <c r="F24" s="339"/>
      <c r="G24" s="339"/>
      <c r="H24" s="339"/>
      <c r="I24" s="339"/>
      <c r="J24" s="339"/>
    </row>
    <row r="25" spans="2:11">
      <c r="C25" s="224"/>
      <c r="D25" s="131"/>
      <c r="E25" s="105"/>
      <c r="F25" s="105"/>
      <c r="G25" s="279"/>
      <c r="H25" s="279"/>
      <c r="I25" s="279">
        <f t="shared" ref="I25:J29" si="2">SUM(E25,G25)</f>
        <v>0</v>
      </c>
      <c r="J25" s="279">
        <f t="shared" si="2"/>
        <v>0</v>
      </c>
    </row>
    <row r="26" spans="2:11" ht="14.25">
      <c r="C26" s="329"/>
      <c r="D26" s="105"/>
      <c r="E26" s="105"/>
      <c r="F26" s="105"/>
      <c r="G26" s="279"/>
      <c r="H26" s="279"/>
      <c r="I26" s="279">
        <f t="shared" si="2"/>
        <v>0</v>
      </c>
      <c r="J26" s="279">
        <f t="shared" si="2"/>
        <v>0</v>
      </c>
    </row>
    <row r="27" spans="2:11" ht="14.25">
      <c r="C27" s="329"/>
      <c r="D27" s="105"/>
      <c r="E27" s="105"/>
      <c r="F27" s="105"/>
      <c r="G27" s="279"/>
      <c r="H27" s="279"/>
      <c r="I27" s="279">
        <f t="shared" si="2"/>
        <v>0</v>
      </c>
      <c r="J27" s="279">
        <f t="shared" si="2"/>
        <v>0</v>
      </c>
    </row>
    <row r="28" spans="2:11" ht="14.25">
      <c r="C28" s="329"/>
      <c r="D28" s="105"/>
      <c r="E28" s="105"/>
      <c r="F28" s="105"/>
      <c r="G28" s="279"/>
      <c r="H28" s="279"/>
      <c r="I28" s="279">
        <f t="shared" si="2"/>
        <v>0</v>
      </c>
      <c r="J28" s="279">
        <f t="shared" si="2"/>
        <v>0</v>
      </c>
    </row>
    <row r="29" spans="2:11" ht="14.25">
      <c r="C29" s="329"/>
      <c r="D29" s="105"/>
      <c r="E29" s="105"/>
      <c r="F29" s="105"/>
      <c r="G29" s="279"/>
      <c r="H29" s="279"/>
      <c r="I29" s="279">
        <f t="shared" si="2"/>
        <v>0</v>
      </c>
      <c r="J29" s="279">
        <f t="shared" si="2"/>
        <v>0</v>
      </c>
    </row>
    <row r="30" spans="2:11" ht="14.25">
      <c r="B30" s="122" t="s">
        <v>1776</v>
      </c>
      <c r="C30" s="340"/>
      <c r="E30" s="341"/>
      <c r="F30" s="341"/>
      <c r="G30" s="397"/>
      <c r="H30" s="397"/>
      <c r="I30" s="397"/>
      <c r="J30" s="397"/>
      <c r="K30" s="322" t="s">
        <v>132</v>
      </c>
    </row>
    <row r="31" spans="2:11">
      <c r="B31" s="122"/>
      <c r="C31" s="391" t="s">
        <v>1920</v>
      </c>
      <c r="D31" s="391" t="s">
        <v>1921</v>
      </c>
      <c r="E31" s="105"/>
      <c r="F31" s="105"/>
      <c r="G31" s="279">
        <v>143</v>
      </c>
      <c r="H31" s="279">
        <v>150</v>
      </c>
      <c r="I31" s="279">
        <v>143</v>
      </c>
      <c r="J31" s="279">
        <v>150</v>
      </c>
      <c r="K31" s="322"/>
    </row>
    <row r="32" spans="2:11">
      <c r="B32" s="122"/>
      <c r="C32" s="391" t="s">
        <v>1922</v>
      </c>
      <c r="D32" s="391" t="s">
        <v>1923</v>
      </c>
      <c r="E32" s="105"/>
      <c r="F32" s="105"/>
      <c r="G32" s="279">
        <v>22</v>
      </c>
      <c r="H32" s="279">
        <v>25</v>
      </c>
      <c r="I32" s="279">
        <v>22</v>
      </c>
      <c r="J32" s="279">
        <v>25</v>
      </c>
      <c r="K32" s="322"/>
    </row>
    <row r="33" spans="2:11">
      <c r="B33" s="122"/>
      <c r="C33" s="391" t="s">
        <v>1924</v>
      </c>
      <c r="D33" s="391" t="s">
        <v>1925</v>
      </c>
      <c r="E33" s="105"/>
      <c r="F33" s="105"/>
      <c r="G33" s="279">
        <v>1</v>
      </c>
      <c r="H33" s="279">
        <v>3</v>
      </c>
      <c r="I33" s="279">
        <v>1</v>
      </c>
      <c r="J33" s="279">
        <v>3</v>
      </c>
      <c r="K33" s="322"/>
    </row>
    <row r="34" spans="2:11">
      <c r="B34" s="122"/>
      <c r="C34" s="391" t="s">
        <v>1926</v>
      </c>
      <c r="D34" s="391" t="s">
        <v>1927</v>
      </c>
      <c r="E34" s="105"/>
      <c r="F34" s="105"/>
      <c r="G34" s="279">
        <v>494</v>
      </c>
      <c r="H34" s="279">
        <v>500</v>
      </c>
      <c r="I34" s="279">
        <v>494</v>
      </c>
      <c r="J34" s="279">
        <v>500</v>
      </c>
      <c r="K34" s="322"/>
    </row>
    <row r="35" spans="2:11">
      <c r="B35" s="122"/>
      <c r="C35" s="391" t="s">
        <v>1928</v>
      </c>
      <c r="D35" s="391" t="s">
        <v>1929</v>
      </c>
      <c r="E35" s="105"/>
      <c r="F35" s="105"/>
      <c r="G35" s="279">
        <f>SUM(C35,E35)</f>
        <v>0</v>
      </c>
      <c r="H35" s="279">
        <v>20</v>
      </c>
      <c r="I35" s="279">
        <f>SUM(E35,G35)</f>
        <v>0</v>
      </c>
      <c r="J35" s="279">
        <v>20</v>
      </c>
      <c r="K35" s="322"/>
    </row>
    <row r="36" spans="2:11">
      <c r="B36" s="122"/>
      <c r="C36" s="391" t="s">
        <v>1930</v>
      </c>
      <c r="D36" s="391" t="s">
        <v>1931</v>
      </c>
      <c r="E36" s="105"/>
      <c r="F36" s="105"/>
      <c r="G36" s="279">
        <v>997</v>
      </c>
      <c r="H36" s="279">
        <v>1000</v>
      </c>
      <c r="I36" s="279">
        <v>997</v>
      </c>
      <c r="J36" s="279">
        <v>1000</v>
      </c>
      <c r="K36" s="322"/>
    </row>
    <row r="37" spans="2:11">
      <c r="B37" s="122"/>
      <c r="C37" s="391" t="s">
        <v>1932</v>
      </c>
      <c r="D37" s="391" t="s">
        <v>1933</v>
      </c>
      <c r="E37" s="105"/>
      <c r="F37" s="105"/>
      <c r="G37" s="279">
        <v>1199</v>
      </c>
      <c r="H37" s="279">
        <v>1200</v>
      </c>
      <c r="I37" s="279">
        <v>1199</v>
      </c>
      <c r="J37" s="279">
        <v>1200</v>
      </c>
      <c r="K37" s="322"/>
    </row>
    <row r="38" spans="2:11">
      <c r="B38" s="122"/>
      <c r="C38" s="391" t="s">
        <v>1934</v>
      </c>
      <c r="D38" s="391" t="s">
        <v>1935</v>
      </c>
      <c r="E38" s="105"/>
      <c r="F38" s="105"/>
      <c r="G38" s="279">
        <v>1009</v>
      </c>
      <c r="H38" s="279">
        <v>1050</v>
      </c>
      <c r="I38" s="279">
        <v>1009</v>
      </c>
      <c r="J38" s="279">
        <v>1050</v>
      </c>
      <c r="K38" s="322"/>
    </row>
    <row r="39" spans="2:11">
      <c r="B39" s="122"/>
      <c r="C39" s="391" t="s">
        <v>1936</v>
      </c>
      <c r="D39" s="391" t="s">
        <v>1937</v>
      </c>
      <c r="E39" s="105"/>
      <c r="F39" s="105"/>
      <c r="G39" s="279">
        <v>0</v>
      </c>
      <c r="H39" s="279">
        <v>20</v>
      </c>
      <c r="I39" s="279">
        <v>0</v>
      </c>
      <c r="J39" s="279">
        <v>20</v>
      </c>
      <c r="K39" s="322"/>
    </row>
    <row r="40" spans="2:11">
      <c r="B40" s="122"/>
      <c r="C40" s="391" t="s">
        <v>1938</v>
      </c>
      <c r="D40" s="391" t="s">
        <v>1939</v>
      </c>
      <c r="E40" s="105"/>
      <c r="F40" s="105"/>
      <c r="G40" s="279">
        <v>0</v>
      </c>
      <c r="H40" s="279">
        <v>20</v>
      </c>
      <c r="I40" s="279">
        <v>0</v>
      </c>
      <c r="J40" s="279">
        <v>20</v>
      </c>
      <c r="K40" s="322"/>
    </row>
    <row r="41" spans="2:11">
      <c r="B41" s="122"/>
      <c r="C41" s="391" t="s">
        <v>1940</v>
      </c>
      <c r="D41" s="391" t="s">
        <v>1941</v>
      </c>
      <c r="E41" s="105"/>
      <c r="F41" s="105"/>
      <c r="G41" s="279">
        <v>62</v>
      </c>
      <c r="H41" s="279">
        <v>100</v>
      </c>
      <c r="I41" s="279">
        <v>62</v>
      </c>
      <c r="J41" s="279">
        <v>100</v>
      </c>
      <c r="K41" s="322"/>
    </row>
    <row r="42" spans="2:11">
      <c r="B42" s="122"/>
      <c r="C42" s="391" t="s">
        <v>1942</v>
      </c>
      <c r="D42" s="391" t="s">
        <v>1941</v>
      </c>
      <c r="E42" s="105"/>
      <c r="F42" s="105"/>
      <c r="G42" s="279">
        <v>21</v>
      </c>
      <c r="H42" s="279">
        <v>25</v>
      </c>
      <c r="I42" s="279">
        <v>21</v>
      </c>
      <c r="J42" s="279">
        <v>25</v>
      </c>
      <c r="K42" s="322"/>
    </row>
    <row r="43" spans="2:11">
      <c r="B43" s="122"/>
      <c r="C43" s="391" t="s">
        <v>1943</v>
      </c>
      <c r="D43" s="391" t="s">
        <v>1941</v>
      </c>
      <c r="E43" s="105"/>
      <c r="F43" s="105"/>
      <c r="G43" s="279">
        <v>329</v>
      </c>
      <c r="H43" s="279">
        <v>340</v>
      </c>
      <c r="I43" s="279">
        <v>329</v>
      </c>
      <c r="J43" s="279">
        <v>340</v>
      </c>
      <c r="K43" s="322"/>
    </row>
    <row r="44" spans="2:11">
      <c r="B44" s="122"/>
      <c r="C44" s="391" t="s">
        <v>1944</v>
      </c>
      <c r="D44" s="391" t="s">
        <v>1945</v>
      </c>
      <c r="E44" s="105"/>
      <c r="F44" s="105"/>
      <c r="G44" s="279">
        <v>552</v>
      </c>
      <c r="H44" s="279">
        <v>560</v>
      </c>
      <c r="I44" s="279">
        <v>552</v>
      </c>
      <c r="J44" s="279">
        <v>560</v>
      </c>
      <c r="K44" s="322"/>
    </row>
    <row r="45" spans="2:11">
      <c r="B45" s="122"/>
      <c r="C45" s="391" t="s">
        <v>1946</v>
      </c>
      <c r="D45" s="391" t="s">
        <v>1945</v>
      </c>
      <c r="E45" s="105"/>
      <c r="F45" s="105"/>
      <c r="G45" s="279">
        <v>4716</v>
      </c>
      <c r="H45" s="279">
        <v>4750</v>
      </c>
      <c r="I45" s="279">
        <v>4716</v>
      </c>
      <c r="J45" s="279">
        <v>4750</v>
      </c>
      <c r="K45" s="322"/>
    </row>
    <row r="46" spans="2:11">
      <c r="B46" s="122"/>
      <c r="C46" s="391" t="s">
        <v>1947</v>
      </c>
      <c r="D46" s="391" t="s">
        <v>1945</v>
      </c>
      <c r="E46" s="105"/>
      <c r="F46" s="105"/>
      <c r="G46" s="279">
        <v>1411</v>
      </c>
      <c r="H46" s="279">
        <v>1450</v>
      </c>
      <c r="I46" s="279">
        <v>1411</v>
      </c>
      <c r="J46" s="279">
        <v>1450</v>
      </c>
      <c r="K46" s="322"/>
    </row>
    <row r="47" spans="2:11">
      <c r="B47" s="122"/>
      <c r="C47" s="391" t="s">
        <v>1948</v>
      </c>
      <c r="D47" s="391" t="s">
        <v>1945</v>
      </c>
      <c r="E47" s="105"/>
      <c r="F47" s="105"/>
      <c r="G47" s="279">
        <v>11</v>
      </c>
      <c r="H47" s="279">
        <v>15</v>
      </c>
      <c r="I47" s="279">
        <v>11</v>
      </c>
      <c r="J47" s="279">
        <v>15</v>
      </c>
      <c r="K47" s="322"/>
    </row>
    <row r="48" spans="2:11">
      <c r="B48" s="122"/>
      <c r="C48" s="391" t="s">
        <v>1949</v>
      </c>
      <c r="D48" s="391" t="s">
        <v>1950</v>
      </c>
      <c r="E48" s="105"/>
      <c r="F48" s="105"/>
      <c r="G48" s="279">
        <v>16</v>
      </c>
      <c r="H48" s="279">
        <v>20</v>
      </c>
      <c r="I48" s="279">
        <v>16</v>
      </c>
      <c r="J48" s="279">
        <v>20</v>
      </c>
      <c r="K48" s="322"/>
    </row>
    <row r="49" spans="2:11">
      <c r="B49" s="122"/>
      <c r="C49" s="391" t="s">
        <v>1951</v>
      </c>
      <c r="D49" s="391" t="s">
        <v>1945</v>
      </c>
      <c r="E49" s="105"/>
      <c r="F49" s="105"/>
      <c r="G49" s="279">
        <v>4311</v>
      </c>
      <c r="H49" s="279">
        <v>4350</v>
      </c>
      <c r="I49" s="279">
        <v>4311</v>
      </c>
      <c r="J49" s="279">
        <v>4350</v>
      </c>
      <c r="K49" s="322"/>
    </row>
    <row r="50" spans="2:11">
      <c r="B50" s="122"/>
      <c r="C50" s="391" t="s">
        <v>1952</v>
      </c>
      <c r="D50" s="391" t="s">
        <v>1945</v>
      </c>
      <c r="E50" s="105"/>
      <c r="F50" s="105"/>
      <c r="G50" s="279">
        <v>8301</v>
      </c>
      <c r="H50" s="279">
        <v>8350</v>
      </c>
      <c r="I50" s="279">
        <v>8301</v>
      </c>
      <c r="J50" s="279">
        <v>8350</v>
      </c>
      <c r="K50" s="322"/>
    </row>
    <row r="51" spans="2:11">
      <c r="B51" s="122"/>
      <c r="C51" s="391" t="s">
        <v>1953</v>
      </c>
      <c r="D51" s="391" t="s">
        <v>1945</v>
      </c>
      <c r="E51" s="105"/>
      <c r="F51" s="105"/>
      <c r="G51" s="279">
        <v>5300</v>
      </c>
      <c r="H51" s="279">
        <v>5300</v>
      </c>
      <c r="I51" s="279">
        <v>5300</v>
      </c>
      <c r="J51" s="279">
        <v>5300</v>
      </c>
      <c r="K51" s="322"/>
    </row>
    <row r="52" spans="2:11">
      <c r="B52" s="122"/>
      <c r="C52" s="391" t="s">
        <v>1954</v>
      </c>
      <c r="D52" s="391" t="s">
        <v>1955</v>
      </c>
      <c r="E52" s="105"/>
      <c r="F52" s="105"/>
      <c r="G52" s="279">
        <v>484</v>
      </c>
      <c r="H52" s="279">
        <v>500</v>
      </c>
      <c r="I52" s="279">
        <v>484</v>
      </c>
      <c r="J52" s="279">
        <v>500</v>
      </c>
      <c r="K52" s="322"/>
    </row>
    <row r="53" spans="2:11">
      <c r="B53" s="122"/>
      <c r="C53" s="391" t="s">
        <v>1956</v>
      </c>
      <c r="D53" s="391" t="s">
        <v>1957</v>
      </c>
      <c r="E53" s="105"/>
      <c r="F53" s="105"/>
      <c r="G53" s="279">
        <v>1361</v>
      </c>
      <c r="H53" s="279">
        <v>1380</v>
      </c>
      <c r="I53" s="279">
        <v>1361</v>
      </c>
      <c r="J53" s="279">
        <v>1380</v>
      </c>
      <c r="K53" s="322"/>
    </row>
    <row r="54" spans="2:11">
      <c r="B54" s="122"/>
      <c r="C54" s="391" t="s">
        <v>1958</v>
      </c>
      <c r="D54" s="391" t="s">
        <v>1957</v>
      </c>
      <c r="E54" s="105"/>
      <c r="F54" s="105"/>
      <c r="G54" s="279">
        <v>4</v>
      </c>
      <c r="H54" s="279">
        <v>10</v>
      </c>
      <c r="I54" s="279">
        <v>4</v>
      </c>
      <c r="J54" s="279">
        <v>10</v>
      </c>
      <c r="K54" s="322"/>
    </row>
    <row r="55" spans="2:11">
      <c r="B55" s="122"/>
      <c r="C55" s="391" t="s">
        <v>2077</v>
      </c>
      <c r="D55" s="391" t="s">
        <v>2079</v>
      </c>
      <c r="E55" s="105"/>
      <c r="F55" s="105"/>
      <c r="G55" s="279">
        <v>0</v>
      </c>
      <c r="H55" s="279">
        <v>20</v>
      </c>
      <c r="I55" s="279">
        <v>0</v>
      </c>
      <c r="J55" s="279">
        <v>20</v>
      </c>
      <c r="K55" s="322"/>
    </row>
    <row r="56" spans="2:11">
      <c r="B56" s="122"/>
      <c r="C56" s="391" t="s">
        <v>2078</v>
      </c>
      <c r="D56" s="391" t="s">
        <v>2080</v>
      </c>
      <c r="E56" s="105"/>
      <c r="F56" s="105"/>
      <c r="G56" s="279">
        <v>0</v>
      </c>
      <c r="H56" s="279">
        <v>20</v>
      </c>
      <c r="I56" s="279">
        <v>0</v>
      </c>
      <c r="J56" s="279">
        <v>20</v>
      </c>
      <c r="K56" s="322"/>
    </row>
    <row r="57" spans="2:11">
      <c r="B57" s="122"/>
      <c r="C57" s="391" t="s">
        <v>1959</v>
      </c>
      <c r="D57" s="391" t="s">
        <v>1960</v>
      </c>
      <c r="E57" s="105"/>
      <c r="F57" s="105"/>
      <c r="G57" s="279">
        <v>4</v>
      </c>
      <c r="H57" s="125">
        <v>10</v>
      </c>
      <c r="I57" s="279">
        <v>4</v>
      </c>
      <c r="J57" s="125">
        <v>10</v>
      </c>
      <c r="K57" s="322"/>
    </row>
    <row r="58" spans="2:11">
      <c r="B58" s="122"/>
      <c r="C58" s="391" t="s">
        <v>1961</v>
      </c>
      <c r="D58" s="391" t="s">
        <v>1962</v>
      </c>
      <c r="E58" s="105"/>
      <c r="F58" s="105"/>
      <c r="G58" s="279">
        <f>SUM(C58,E58)</f>
        <v>0</v>
      </c>
      <c r="H58" s="125">
        <v>10</v>
      </c>
      <c r="I58" s="279">
        <f>SUM(E58,G58)</f>
        <v>0</v>
      </c>
      <c r="J58" s="125">
        <v>10</v>
      </c>
      <c r="K58" s="322"/>
    </row>
    <row r="59" spans="2:11">
      <c r="B59" s="122"/>
      <c r="C59" s="391" t="s">
        <v>1963</v>
      </c>
      <c r="D59" s="391" t="s">
        <v>1964</v>
      </c>
      <c r="E59" s="105"/>
      <c r="F59" s="105"/>
      <c r="G59" s="279">
        <v>5</v>
      </c>
      <c r="H59" s="125">
        <v>20</v>
      </c>
      <c r="I59" s="279">
        <f>SUM(E59,G59)</f>
        <v>5</v>
      </c>
      <c r="J59" s="125">
        <v>20</v>
      </c>
      <c r="K59" s="322"/>
    </row>
    <row r="60" spans="2:11">
      <c r="B60" s="122"/>
      <c r="C60" s="391" t="s">
        <v>1965</v>
      </c>
      <c r="D60" s="391" t="s">
        <v>1966</v>
      </c>
      <c r="E60" s="105"/>
      <c r="F60" s="105"/>
      <c r="G60" s="279">
        <v>1</v>
      </c>
      <c r="H60" s="125">
        <v>10</v>
      </c>
      <c r="I60" s="279">
        <v>1</v>
      </c>
      <c r="J60" s="125">
        <v>10</v>
      </c>
      <c r="K60" s="322"/>
    </row>
    <row r="61" spans="2:11">
      <c r="B61" s="122"/>
      <c r="C61" s="391" t="s">
        <v>1967</v>
      </c>
      <c r="D61" s="391" t="s">
        <v>1968</v>
      </c>
      <c r="E61" s="105"/>
      <c r="F61" s="105"/>
      <c r="G61" s="279">
        <v>1</v>
      </c>
      <c r="H61" s="125">
        <v>10</v>
      </c>
      <c r="I61" s="279">
        <f t="shared" ref="I61:I68" si="3">SUM(E61,G61)</f>
        <v>1</v>
      </c>
      <c r="J61" s="125">
        <v>10</v>
      </c>
      <c r="K61" s="322"/>
    </row>
    <row r="62" spans="2:11">
      <c r="B62" s="122"/>
      <c r="C62" s="391" t="s">
        <v>138</v>
      </c>
      <c r="D62" s="391" t="s">
        <v>1969</v>
      </c>
      <c r="E62" s="105"/>
      <c r="F62" s="105"/>
      <c r="G62" s="279">
        <f t="shared" ref="G62:H66" si="4">SUM(C62,E62)</f>
        <v>0</v>
      </c>
      <c r="H62" s="279">
        <f t="shared" si="4"/>
        <v>0</v>
      </c>
      <c r="I62" s="279">
        <f t="shared" si="3"/>
        <v>0</v>
      </c>
      <c r="J62" s="279">
        <f t="shared" ref="J62:J68" si="5">SUM(F62,H62)</f>
        <v>0</v>
      </c>
      <c r="K62" s="322"/>
    </row>
    <row r="63" spans="2:11">
      <c r="B63" s="122"/>
      <c r="C63" s="391" t="s">
        <v>139</v>
      </c>
      <c r="D63" s="391" t="s">
        <v>1970</v>
      </c>
      <c r="E63" s="105"/>
      <c r="F63" s="105"/>
      <c r="G63" s="279">
        <f t="shared" si="4"/>
        <v>0</v>
      </c>
      <c r="H63" s="279">
        <f t="shared" si="4"/>
        <v>0</v>
      </c>
      <c r="I63" s="279">
        <f t="shared" si="3"/>
        <v>0</v>
      </c>
      <c r="J63" s="279">
        <f t="shared" si="5"/>
        <v>0</v>
      </c>
      <c r="K63" s="322"/>
    </row>
    <row r="64" spans="2:11">
      <c r="B64" s="122"/>
      <c r="C64" s="391" t="s">
        <v>140</v>
      </c>
      <c r="D64" s="391" t="s">
        <v>145</v>
      </c>
      <c r="E64" s="105"/>
      <c r="F64" s="105"/>
      <c r="G64" s="279">
        <f t="shared" si="4"/>
        <v>0</v>
      </c>
      <c r="H64" s="279">
        <f t="shared" si="4"/>
        <v>0</v>
      </c>
      <c r="I64" s="279">
        <f t="shared" si="3"/>
        <v>0</v>
      </c>
      <c r="J64" s="279">
        <f t="shared" si="5"/>
        <v>0</v>
      </c>
      <c r="K64" s="322"/>
    </row>
    <row r="65" spans="2:11" ht="38.25">
      <c r="B65" s="122"/>
      <c r="C65" s="391" t="s">
        <v>141</v>
      </c>
      <c r="D65" s="391" t="s">
        <v>1971</v>
      </c>
      <c r="E65" s="105"/>
      <c r="F65" s="105"/>
      <c r="G65" s="279">
        <f t="shared" si="4"/>
        <v>0</v>
      </c>
      <c r="H65" s="279">
        <f t="shared" si="4"/>
        <v>0</v>
      </c>
      <c r="I65" s="279">
        <f t="shared" si="3"/>
        <v>0</v>
      </c>
      <c r="J65" s="279">
        <f t="shared" si="5"/>
        <v>0</v>
      </c>
      <c r="K65" s="322"/>
    </row>
    <row r="66" spans="2:11" ht="38.25">
      <c r="B66" s="122"/>
      <c r="C66" s="391" t="s">
        <v>143</v>
      </c>
      <c r="D66" s="391" t="s">
        <v>1972</v>
      </c>
      <c r="E66" s="105"/>
      <c r="F66" s="105"/>
      <c r="G66" s="279">
        <f t="shared" si="4"/>
        <v>0</v>
      </c>
      <c r="H66" s="279">
        <f t="shared" si="4"/>
        <v>0</v>
      </c>
      <c r="I66" s="279">
        <f t="shared" si="3"/>
        <v>0</v>
      </c>
      <c r="J66" s="279">
        <f t="shared" si="5"/>
        <v>0</v>
      </c>
      <c r="K66" s="322"/>
    </row>
    <row r="67" spans="2:11">
      <c r="B67" s="122"/>
      <c r="C67" s="89" t="s">
        <v>1973</v>
      </c>
      <c r="D67" s="89" t="s">
        <v>1974</v>
      </c>
      <c r="E67" s="89"/>
      <c r="F67" s="89"/>
      <c r="G67" s="89">
        <v>1860</v>
      </c>
      <c r="H67" s="89">
        <v>1860</v>
      </c>
      <c r="I67" s="89">
        <f t="shared" si="3"/>
        <v>1860</v>
      </c>
      <c r="J67" s="89">
        <f t="shared" si="5"/>
        <v>1860</v>
      </c>
      <c r="K67" s="322"/>
    </row>
    <row r="68" spans="2:11">
      <c r="B68" s="122"/>
      <c r="C68" s="89" t="s">
        <v>1975</v>
      </c>
      <c r="D68" s="89" t="s">
        <v>1976</v>
      </c>
      <c r="E68" s="89"/>
      <c r="F68" s="89"/>
      <c r="G68" s="89">
        <v>5597</v>
      </c>
      <c r="H68" s="89">
        <v>6000</v>
      </c>
      <c r="I68" s="89">
        <f t="shared" si="3"/>
        <v>5597</v>
      </c>
      <c r="J68" s="89">
        <f t="shared" si="5"/>
        <v>6000</v>
      </c>
      <c r="K68" s="322"/>
    </row>
    <row r="69" spans="2:11">
      <c r="C69" s="70"/>
    </row>
    <row r="70" spans="2:11" ht="14.25">
      <c r="B70" s="71" t="s">
        <v>1851</v>
      </c>
      <c r="D70" s="342"/>
      <c r="E70" s="342"/>
      <c r="F70" s="342"/>
      <c r="G70" s="342"/>
      <c r="H70" s="342"/>
      <c r="I70" s="342"/>
      <c r="J70" s="342"/>
      <c r="K70" s="322" t="s">
        <v>304</v>
      </c>
    </row>
    <row r="71" spans="2:11">
      <c r="C71" s="327" t="s">
        <v>133</v>
      </c>
      <c r="D71" s="89" t="s">
        <v>134</v>
      </c>
      <c r="E71" s="105"/>
      <c r="F71" s="105"/>
      <c r="G71" s="279"/>
      <c r="H71" s="279"/>
      <c r="I71" s="279">
        <f t="shared" ref="I71:I78" si="6">SUM(E71,G71)</f>
        <v>0</v>
      </c>
      <c r="J71" s="279">
        <f t="shared" ref="J71:J78" si="7">SUM(F71,H71)</f>
        <v>0</v>
      </c>
    </row>
    <row r="72" spans="2:11">
      <c r="C72" s="327" t="s">
        <v>135</v>
      </c>
      <c r="D72" s="89" t="s">
        <v>136</v>
      </c>
      <c r="E72" s="105"/>
      <c r="F72" s="105"/>
      <c r="G72" s="279"/>
      <c r="H72" s="279"/>
      <c r="I72" s="279">
        <f t="shared" si="6"/>
        <v>0</v>
      </c>
      <c r="J72" s="279">
        <f t="shared" si="7"/>
        <v>0</v>
      </c>
    </row>
    <row r="73" spans="2:11">
      <c r="C73" s="327" t="s">
        <v>137</v>
      </c>
      <c r="D73" s="89" t="s">
        <v>146</v>
      </c>
      <c r="E73" s="105"/>
      <c r="F73" s="105"/>
      <c r="G73" s="279"/>
      <c r="H73" s="279"/>
      <c r="I73" s="279">
        <f t="shared" si="6"/>
        <v>0</v>
      </c>
      <c r="J73" s="279">
        <f t="shared" si="7"/>
        <v>0</v>
      </c>
    </row>
    <row r="74" spans="2:11">
      <c r="C74" s="327" t="s">
        <v>138</v>
      </c>
      <c r="D74" s="89" t="s">
        <v>1889</v>
      </c>
      <c r="E74" s="105"/>
      <c r="F74" s="105"/>
      <c r="G74" s="279"/>
      <c r="H74" s="279"/>
      <c r="I74" s="279">
        <f t="shared" si="6"/>
        <v>0</v>
      </c>
      <c r="J74" s="279">
        <f t="shared" si="7"/>
        <v>0</v>
      </c>
    </row>
    <row r="75" spans="2:11">
      <c r="C75" s="327" t="s">
        <v>139</v>
      </c>
      <c r="D75" s="89" t="s">
        <v>1886</v>
      </c>
      <c r="E75" s="105"/>
      <c r="F75" s="105"/>
      <c r="G75" s="279"/>
      <c r="H75" s="279"/>
      <c r="I75" s="279">
        <f t="shared" si="6"/>
        <v>0</v>
      </c>
      <c r="J75" s="279">
        <f t="shared" si="7"/>
        <v>0</v>
      </c>
    </row>
    <row r="76" spans="2:11">
      <c r="C76" s="327" t="s">
        <v>140</v>
      </c>
      <c r="D76" s="89" t="s">
        <v>145</v>
      </c>
      <c r="E76" s="105"/>
      <c r="F76" s="105"/>
      <c r="G76" s="279"/>
      <c r="H76" s="279"/>
      <c r="I76" s="279">
        <f t="shared" si="6"/>
        <v>0</v>
      </c>
      <c r="J76" s="279">
        <f t="shared" si="7"/>
        <v>0</v>
      </c>
    </row>
    <row r="77" spans="2:11">
      <c r="C77" s="327" t="s">
        <v>141</v>
      </c>
      <c r="D77" s="89" t="s">
        <v>142</v>
      </c>
      <c r="E77" s="105"/>
      <c r="F77" s="105"/>
      <c r="G77" s="279"/>
      <c r="H77" s="279"/>
      <c r="I77" s="279">
        <f t="shared" si="6"/>
        <v>0</v>
      </c>
      <c r="J77" s="279">
        <f t="shared" si="7"/>
        <v>0</v>
      </c>
    </row>
    <row r="78" spans="2:11">
      <c r="C78" s="327" t="s">
        <v>143</v>
      </c>
      <c r="D78" s="89" t="s">
        <v>144</v>
      </c>
      <c r="E78" s="105"/>
      <c r="F78" s="105"/>
      <c r="G78" s="279"/>
      <c r="H78" s="279"/>
      <c r="I78" s="279">
        <f t="shared" si="6"/>
        <v>0</v>
      </c>
      <c r="J78" s="279">
        <f t="shared" si="7"/>
        <v>0</v>
      </c>
    </row>
    <row r="80" spans="2:11" ht="14.25">
      <c r="B80" s="318" t="s">
        <v>1778</v>
      </c>
      <c r="C80" s="326"/>
      <c r="D80" s="318"/>
      <c r="E80" s="318"/>
      <c r="F80" s="318"/>
      <c r="G80" s="318"/>
      <c r="H80" s="318"/>
      <c r="I80" s="318"/>
      <c r="J80" s="318"/>
    </row>
    <row r="81" spans="2:11">
      <c r="B81" s="71" t="s">
        <v>1857</v>
      </c>
      <c r="E81" s="345"/>
      <c r="F81" s="345"/>
      <c r="G81" s="345"/>
      <c r="H81" s="345"/>
      <c r="I81" s="345"/>
      <c r="J81" s="345"/>
    </row>
    <row r="82" spans="2:11">
      <c r="B82" s="71" t="s">
        <v>222</v>
      </c>
      <c r="C82" s="338"/>
      <c r="D82" s="71"/>
      <c r="E82" s="355"/>
      <c r="F82" s="355"/>
      <c r="G82" s="355"/>
      <c r="H82" s="355"/>
      <c r="I82" s="355"/>
      <c r="J82" s="355"/>
    </row>
    <row r="83" spans="2:11" s="71" customFormat="1">
      <c r="B83" s="71" t="s">
        <v>1852</v>
      </c>
      <c r="C83" s="338"/>
      <c r="E83" s="352"/>
      <c r="F83" s="352"/>
      <c r="G83" s="352"/>
      <c r="H83" s="352"/>
      <c r="I83" s="352"/>
      <c r="J83" s="352"/>
    </row>
    <row r="84" spans="2:11" s="71" customFormat="1">
      <c r="B84" s="71" t="s">
        <v>219</v>
      </c>
      <c r="C84" s="338"/>
      <c r="E84" s="352"/>
      <c r="F84" s="352"/>
      <c r="G84" s="352"/>
      <c r="H84" s="352"/>
      <c r="I84" s="352"/>
      <c r="J84" s="352"/>
    </row>
    <row r="85" spans="2:11" s="71" customFormat="1">
      <c r="B85" s="353" t="s">
        <v>220</v>
      </c>
      <c r="C85" s="338"/>
      <c r="D85" s="354"/>
      <c r="E85" s="355"/>
      <c r="F85" s="355"/>
      <c r="G85" s="355"/>
      <c r="H85" s="355"/>
      <c r="I85" s="355"/>
      <c r="J85" s="355"/>
    </row>
    <row r="86" spans="2:11" s="71" customFormat="1">
      <c r="B86" s="353"/>
      <c r="C86" s="356"/>
      <c r="D86" s="357"/>
      <c r="E86" s="358"/>
      <c r="F86" s="358"/>
      <c r="G86" s="358"/>
      <c r="H86" s="358"/>
      <c r="I86" s="279">
        <f>SUM(E86,G86)</f>
        <v>0</v>
      </c>
      <c r="J86" s="279">
        <f>SUM(F86,H86)</f>
        <v>0</v>
      </c>
    </row>
    <row r="87" spans="2:11">
      <c r="C87" s="331"/>
      <c r="D87" s="106"/>
      <c r="E87" s="106"/>
      <c r="F87" s="106"/>
      <c r="G87" s="106"/>
      <c r="H87" s="106"/>
      <c r="I87" s="279">
        <f>SUM(E87,G87)</f>
        <v>0</v>
      </c>
      <c r="J87" s="279">
        <f>SUM(F87,H87)</f>
        <v>0</v>
      </c>
    </row>
    <row r="88" spans="2:11" s="71" customFormat="1">
      <c r="B88" s="359" t="s">
        <v>221</v>
      </c>
      <c r="C88" s="338"/>
      <c r="D88" s="359"/>
      <c r="E88" s="355"/>
      <c r="F88" s="355"/>
      <c r="G88" s="355"/>
      <c r="H88" s="355"/>
      <c r="I88" s="355"/>
      <c r="J88" s="355"/>
      <c r="K88" s="365" t="s">
        <v>157</v>
      </c>
    </row>
    <row r="89" spans="2:11">
      <c r="C89" s="331" t="s">
        <v>147</v>
      </c>
      <c r="D89" s="106" t="s">
        <v>1887</v>
      </c>
      <c r="E89" s="106"/>
      <c r="F89" s="106"/>
      <c r="G89" s="106"/>
      <c r="H89" s="106"/>
      <c r="I89" s="279">
        <f>SUM(E89,G89)</f>
        <v>0</v>
      </c>
      <c r="J89" s="279">
        <f>SUM(F89,H89)</f>
        <v>0</v>
      </c>
    </row>
    <row r="90" spans="2:11">
      <c r="C90" s="107"/>
      <c r="D90" s="106"/>
      <c r="E90" s="106"/>
      <c r="F90" s="106"/>
      <c r="G90" s="106"/>
      <c r="H90" s="106"/>
      <c r="I90" s="279">
        <f>SUM(E90,G90)</f>
        <v>0</v>
      </c>
      <c r="J90" s="279">
        <f>SUM(F90,H90)</f>
        <v>0</v>
      </c>
    </row>
    <row r="91" spans="2:11" s="71" customFormat="1">
      <c r="B91" s="71" t="s">
        <v>1853</v>
      </c>
      <c r="C91" s="338"/>
      <c r="E91" s="355"/>
      <c r="F91" s="355"/>
      <c r="G91" s="355"/>
      <c r="H91" s="355"/>
      <c r="I91" s="355"/>
      <c r="J91" s="355"/>
    </row>
    <row r="92" spans="2:11" customFormat="1">
      <c r="B92" s="360" t="s">
        <v>219</v>
      </c>
      <c r="C92" s="360"/>
      <c r="D92" s="360"/>
      <c r="E92" s="360"/>
      <c r="F92" s="360"/>
      <c r="G92" s="360"/>
      <c r="H92" s="360"/>
      <c r="I92" s="360"/>
      <c r="J92" s="360"/>
    </row>
    <row r="93" spans="2:11" customFormat="1">
      <c r="B93" s="360" t="s">
        <v>220</v>
      </c>
      <c r="C93" s="360"/>
      <c r="D93" s="360"/>
      <c r="E93" s="360"/>
      <c r="F93" s="360"/>
      <c r="G93" s="360"/>
      <c r="H93" s="360"/>
      <c r="I93" s="360"/>
      <c r="J93" s="360"/>
    </row>
    <row r="94" spans="2:11">
      <c r="C94" s="107"/>
      <c r="D94" s="106"/>
      <c r="E94" s="106"/>
      <c r="F94" s="106"/>
      <c r="G94" s="106"/>
      <c r="H94" s="106"/>
      <c r="I94" s="279">
        <f>SUM(E94,G94)</f>
        <v>0</v>
      </c>
      <c r="J94" s="279">
        <f>SUM(F94,H94)</f>
        <v>0</v>
      </c>
    </row>
    <row r="95" spans="2:11">
      <c r="C95" s="107"/>
      <c r="D95" s="106"/>
      <c r="E95" s="106"/>
      <c r="F95" s="106"/>
      <c r="G95" s="106"/>
      <c r="H95" s="106"/>
      <c r="I95" s="279">
        <f>SUM(E95,G95)</f>
        <v>0</v>
      </c>
      <c r="J95" s="279">
        <f>SUM(F95,H95)</f>
        <v>0</v>
      </c>
    </row>
    <row r="96" spans="2:11">
      <c r="B96" s="359" t="s">
        <v>221</v>
      </c>
      <c r="C96" s="338"/>
      <c r="D96" s="359"/>
      <c r="E96" s="355"/>
      <c r="F96" s="355"/>
      <c r="G96" s="355"/>
      <c r="H96" s="355"/>
      <c r="I96" s="355"/>
      <c r="J96" s="355"/>
    </row>
    <row r="97" spans="2:11">
      <c r="C97" s="107" t="s">
        <v>148</v>
      </c>
      <c r="D97" s="106" t="s">
        <v>1888</v>
      </c>
      <c r="E97" s="106"/>
      <c r="F97" s="106"/>
      <c r="G97" s="106"/>
      <c r="H97" s="106"/>
      <c r="I97" s="279">
        <f t="shared" ref="I97:J99" si="8">SUM(E97,G97)</f>
        <v>0</v>
      </c>
      <c r="J97" s="279">
        <f t="shared" si="8"/>
        <v>0</v>
      </c>
    </row>
    <row r="98" spans="2:11">
      <c r="C98" s="107"/>
      <c r="D98" s="106"/>
      <c r="E98" s="106"/>
      <c r="F98" s="106"/>
      <c r="G98" s="106"/>
      <c r="H98" s="106"/>
      <c r="I98" s="279">
        <f t="shared" si="8"/>
        <v>0</v>
      </c>
      <c r="J98" s="279">
        <f t="shared" si="8"/>
        <v>0</v>
      </c>
    </row>
    <row r="99" spans="2:11">
      <c r="C99" s="107"/>
      <c r="D99" s="106"/>
      <c r="E99" s="106"/>
      <c r="F99" s="106"/>
      <c r="G99" s="106"/>
      <c r="H99" s="106"/>
      <c r="I99" s="279">
        <f t="shared" si="8"/>
        <v>0</v>
      </c>
      <c r="J99" s="279">
        <f t="shared" si="8"/>
        <v>0</v>
      </c>
    </row>
    <row r="100" spans="2:11">
      <c r="B100" s="71" t="s">
        <v>1854</v>
      </c>
      <c r="C100" s="338"/>
      <c r="D100" s="71"/>
      <c r="E100" s="355"/>
      <c r="F100" s="355"/>
      <c r="G100" s="355"/>
      <c r="H100" s="355"/>
      <c r="I100" s="355"/>
      <c r="J100" s="355"/>
      <c r="K100" s="205" t="s">
        <v>155</v>
      </c>
    </row>
    <row r="101" spans="2:11">
      <c r="B101" s="360" t="s">
        <v>219</v>
      </c>
      <c r="C101" s="360"/>
      <c r="D101" s="360"/>
      <c r="E101" s="360"/>
      <c r="F101" s="360"/>
      <c r="G101" s="360"/>
      <c r="H101" s="360"/>
      <c r="I101" s="360"/>
      <c r="J101" s="360"/>
    </row>
    <row r="102" spans="2:11">
      <c r="B102" s="360" t="s">
        <v>220</v>
      </c>
      <c r="C102" s="360"/>
      <c r="D102" s="360"/>
      <c r="E102" s="360"/>
      <c r="F102" s="360"/>
      <c r="G102" s="360"/>
      <c r="H102" s="360"/>
      <c r="I102" s="360"/>
      <c r="J102" s="360"/>
    </row>
    <row r="103" spans="2:11">
      <c r="C103" s="361"/>
      <c r="D103" s="362"/>
      <c r="E103" s="106"/>
      <c r="F103" s="106"/>
      <c r="G103" s="106"/>
      <c r="H103" s="106"/>
      <c r="I103" s="279">
        <f t="shared" ref="I103:J105" si="9">SUM(E103,G103)</f>
        <v>0</v>
      </c>
      <c r="J103" s="279">
        <f t="shared" si="9"/>
        <v>0</v>
      </c>
    </row>
    <row r="104" spans="2:11">
      <c r="C104" s="361"/>
      <c r="D104" s="362"/>
      <c r="E104" s="106"/>
      <c r="F104" s="106"/>
      <c r="G104" s="106"/>
      <c r="H104" s="106"/>
      <c r="I104" s="279">
        <f t="shared" si="9"/>
        <v>0</v>
      </c>
      <c r="J104" s="279">
        <f t="shared" si="9"/>
        <v>0</v>
      </c>
    </row>
    <row r="105" spans="2:11">
      <c r="C105" s="330"/>
      <c r="D105" s="89"/>
      <c r="E105" s="106"/>
      <c r="F105" s="106"/>
      <c r="G105" s="106"/>
      <c r="H105" s="106"/>
      <c r="I105" s="279">
        <f t="shared" si="9"/>
        <v>0</v>
      </c>
      <c r="J105" s="279">
        <f t="shared" si="9"/>
        <v>0</v>
      </c>
    </row>
    <row r="106" spans="2:11">
      <c r="B106" s="360" t="s">
        <v>1855</v>
      </c>
      <c r="C106" s="360"/>
      <c r="D106" s="360"/>
      <c r="E106" s="360"/>
      <c r="F106" s="360"/>
      <c r="G106" s="360"/>
      <c r="H106" s="360"/>
      <c r="I106" s="360"/>
      <c r="J106" s="360"/>
    </row>
    <row r="107" spans="2:11">
      <c r="B107" s="360" t="s">
        <v>219</v>
      </c>
      <c r="C107" s="360"/>
      <c r="D107" s="360"/>
      <c r="E107" s="360"/>
      <c r="F107" s="360"/>
      <c r="G107" s="360"/>
      <c r="H107" s="360"/>
      <c r="I107" s="360"/>
      <c r="J107" s="360"/>
    </row>
    <row r="108" spans="2:11">
      <c r="B108" s="360" t="s">
        <v>220</v>
      </c>
      <c r="C108" s="360"/>
      <c r="D108" s="360"/>
      <c r="E108" s="360"/>
      <c r="F108" s="360"/>
      <c r="G108" s="360"/>
      <c r="H108" s="360"/>
      <c r="I108" s="360"/>
      <c r="J108" s="360"/>
    </row>
    <row r="109" spans="2:11">
      <c r="C109" s="331"/>
      <c r="D109" s="106"/>
      <c r="E109" s="106"/>
      <c r="F109" s="106"/>
      <c r="G109" s="106"/>
      <c r="H109" s="106"/>
      <c r="I109" s="279">
        <f t="shared" ref="I109:I116" si="10">SUM(E109,G109)</f>
        <v>0</v>
      </c>
      <c r="J109" s="279">
        <f t="shared" ref="J109:J116" si="11">SUM(F109,H109)</f>
        <v>0</v>
      </c>
    </row>
    <row r="110" spans="2:11">
      <c r="C110" s="331"/>
      <c r="D110" s="106"/>
      <c r="E110" s="106"/>
      <c r="F110" s="106"/>
      <c r="G110" s="106"/>
      <c r="H110" s="106"/>
      <c r="I110" s="279">
        <f t="shared" si="10"/>
        <v>0</v>
      </c>
      <c r="J110" s="279">
        <f t="shared" si="11"/>
        <v>0</v>
      </c>
    </row>
    <row r="111" spans="2:11">
      <c r="C111" s="331"/>
      <c r="D111" s="106"/>
      <c r="E111" s="106"/>
      <c r="F111" s="106"/>
      <c r="G111" s="106"/>
      <c r="H111" s="106"/>
      <c r="I111" s="279">
        <f t="shared" si="10"/>
        <v>0</v>
      </c>
      <c r="J111" s="279">
        <f t="shared" si="11"/>
        <v>0</v>
      </c>
    </row>
    <row r="112" spans="2:11">
      <c r="C112" s="107"/>
      <c r="D112" s="106"/>
      <c r="E112" s="106"/>
      <c r="F112" s="106"/>
      <c r="G112" s="106"/>
      <c r="H112" s="106"/>
      <c r="I112" s="279">
        <f t="shared" si="10"/>
        <v>0</v>
      </c>
      <c r="J112" s="279">
        <f t="shared" si="11"/>
        <v>0</v>
      </c>
    </row>
    <row r="113" spans="2:10">
      <c r="C113" s="107"/>
      <c r="D113" s="89"/>
      <c r="E113" s="106"/>
      <c r="F113" s="106"/>
      <c r="G113" s="106"/>
      <c r="H113" s="106"/>
      <c r="I113" s="279">
        <f t="shared" si="10"/>
        <v>0</v>
      </c>
      <c r="J113" s="279">
        <f t="shared" si="11"/>
        <v>0</v>
      </c>
    </row>
    <row r="114" spans="2:10">
      <c r="C114" s="107"/>
      <c r="D114" s="106"/>
      <c r="E114" s="106"/>
      <c r="F114" s="106"/>
      <c r="G114" s="106"/>
      <c r="H114" s="106"/>
      <c r="I114" s="279">
        <f t="shared" si="10"/>
        <v>0</v>
      </c>
      <c r="J114" s="279">
        <f t="shared" si="11"/>
        <v>0</v>
      </c>
    </row>
    <row r="115" spans="2:10">
      <c r="C115" s="107"/>
      <c r="D115" s="106"/>
      <c r="E115" s="106"/>
      <c r="F115" s="106"/>
      <c r="G115" s="106"/>
      <c r="H115" s="106"/>
      <c r="I115" s="279">
        <f t="shared" si="10"/>
        <v>0</v>
      </c>
      <c r="J115" s="279">
        <f t="shared" si="11"/>
        <v>0</v>
      </c>
    </row>
    <row r="116" spans="2:10">
      <c r="C116" s="330"/>
      <c r="D116" s="89"/>
      <c r="E116" s="106"/>
      <c r="F116" s="106"/>
      <c r="G116" s="106"/>
      <c r="H116" s="106"/>
      <c r="I116" s="279">
        <f t="shared" si="10"/>
        <v>0</v>
      </c>
      <c r="J116" s="279">
        <f t="shared" si="11"/>
        <v>0</v>
      </c>
    </row>
    <row r="117" spans="2:10">
      <c r="B117" s="360" t="s">
        <v>1856</v>
      </c>
      <c r="C117" s="360"/>
      <c r="D117" s="360"/>
      <c r="E117" s="360"/>
      <c r="F117" s="360"/>
      <c r="G117" s="360"/>
      <c r="H117" s="360"/>
      <c r="I117" s="360"/>
      <c r="J117" s="360"/>
    </row>
    <row r="118" spans="2:10">
      <c r="B118" s="360" t="s">
        <v>219</v>
      </c>
      <c r="C118" s="360"/>
      <c r="D118" s="360"/>
      <c r="E118" s="360"/>
      <c r="F118" s="360"/>
      <c r="G118" s="360"/>
      <c r="H118" s="360"/>
      <c r="I118" s="360"/>
      <c r="J118" s="360"/>
    </row>
    <row r="119" spans="2:10">
      <c r="B119" s="360" t="s">
        <v>220</v>
      </c>
      <c r="C119" s="360"/>
      <c r="D119" s="360"/>
      <c r="E119" s="360"/>
      <c r="F119" s="360"/>
      <c r="G119" s="360"/>
      <c r="H119" s="360"/>
      <c r="I119" s="360"/>
      <c r="J119" s="360"/>
    </row>
    <row r="120" spans="2:10">
      <c r="C120" s="331"/>
      <c r="D120" s="106"/>
      <c r="E120" s="106"/>
      <c r="F120" s="106"/>
      <c r="G120" s="106"/>
      <c r="H120" s="106"/>
      <c r="I120" s="279">
        <f t="shared" ref="I120:J124" si="12">SUM(E120,G120)</f>
        <v>0</v>
      </c>
      <c r="J120" s="279">
        <f t="shared" si="12"/>
        <v>0</v>
      </c>
    </row>
    <row r="121" spans="2:10">
      <c r="C121" s="107"/>
      <c r="D121" s="106"/>
      <c r="E121" s="106"/>
      <c r="F121" s="106"/>
      <c r="G121" s="106"/>
      <c r="H121" s="106"/>
      <c r="I121" s="279">
        <f t="shared" si="12"/>
        <v>0</v>
      </c>
      <c r="J121" s="279">
        <f t="shared" si="12"/>
        <v>0</v>
      </c>
    </row>
    <row r="122" spans="2:10">
      <c r="C122" s="107"/>
      <c r="D122" s="89"/>
      <c r="E122" s="106"/>
      <c r="F122" s="106"/>
      <c r="G122" s="106"/>
      <c r="H122" s="106"/>
      <c r="I122" s="279">
        <f t="shared" si="12"/>
        <v>0</v>
      </c>
      <c r="J122" s="279">
        <f t="shared" si="12"/>
        <v>0</v>
      </c>
    </row>
    <row r="123" spans="2:10">
      <c r="C123" s="107"/>
      <c r="D123" s="106"/>
      <c r="E123" s="106"/>
      <c r="F123" s="106"/>
      <c r="G123" s="106"/>
      <c r="H123" s="106"/>
      <c r="I123" s="279">
        <f t="shared" si="12"/>
        <v>0</v>
      </c>
      <c r="J123" s="279">
        <f t="shared" si="12"/>
        <v>0</v>
      </c>
    </row>
    <row r="124" spans="2:10">
      <c r="C124" s="330"/>
      <c r="D124" s="89"/>
      <c r="E124" s="106"/>
      <c r="F124" s="106"/>
      <c r="G124" s="106"/>
      <c r="H124" s="106"/>
      <c r="I124" s="279">
        <f t="shared" si="12"/>
        <v>0</v>
      </c>
      <c r="J124" s="279">
        <f t="shared" si="12"/>
        <v>0</v>
      </c>
    </row>
    <row r="125" spans="2:10">
      <c r="D125" s="205"/>
      <c r="E125" s="205"/>
      <c r="F125" s="205"/>
      <c r="G125" s="205"/>
      <c r="H125" s="205"/>
      <c r="I125" s="205"/>
      <c r="J125" s="205"/>
    </row>
    <row r="126" spans="2:10" ht="14.25">
      <c r="B126" s="318" t="s">
        <v>1779</v>
      </c>
      <c r="C126" s="326"/>
      <c r="D126" s="318"/>
      <c r="E126" s="318"/>
      <c r="F126" s="318"/>
      <c r="G126" s="318"/>
      <c r="H126" s="318"/>
      <c r="I126" s="318"/>
      <c r="J126" s="318"/>
    </row>
    <row r="127" spans="2:10">
      <c r="B127" s="360" t="s">
        <v>106</v>
      </c>
      <c r="C127"/>
      <c r="D127"/>
      <c r="E127"/>
      <c r="F127"/>
      <c r="G127">
        <v>201</v>
      </c>
      <c r="H127">
        <v>300</v>
      </c>
      <c r="I127">
        <v>201</v>
      </c>
      <c r="J127">
        <v>300</v>
      </c>
    </row>
    <row r="128" spans="2:10">
      <c r="B128" s="360" t="s">
        <v>107</v>
      </c>
      <c r="C128"/>
      <c r="D128"/>
      <c r="E128"/>
      <c r="F128"/>
      <c r="G128">
        <v>599</v>
      </c>
      <c r="H128">
        <v>650</v>
      </c>
      <c r="I128">
        <v>599</v>
      </c>
      <c r="J128">
        <v>650</v>
      </c>
    </row>
    <row r="129" spans="2:10">
      <c r="B129" s="360" t="s">
        <v>108</v>
      </c>
      <c r="C129"/>
      <c r="D129"/>
      <c r="E129"/>
      <c r="F129"/>
      <c r="G129">
        <v>11868</v>
      </c>
      <c r="H129">
        <v>13315</v>
      </c>
      <c r="I129">
        <v>11868</v>
      </c>
      <c r="J129">
        <v>13315</v>
      </c>
    </row>
    <row r="130" spans="2:10">
      <c r="B130" s="71" t="s">
        <v>1769</v>
      </c>
      <c r="C130" s="338"/>
      <c r="D130" s="71"/>
      <c r="E130" s="352"/>
      <c r="F130" s="352"/>
      <c r="G130" s="71"/>
      <c r="H130" s="71"/>
      <c r="I130" s="71"/>
      <c r="J130" s="71"/>
    </row>
    <row r="131" spans="2:10">
      <c r="B131" s="363" t="s">
        <v>225</v>
      </c>
      <c r="C131" s="338"/>
      <c r="D131" s="71"/>
      <c r="E131" s="352"/>
      <c r="F131" s="352"/>
      <c r="G131" s="71"/>
      <c r="H131" s="71"/>
      <c r="I131" s="71"/>
      <c r="J131" s="71"/>
    </row>
    <row r="132" spans="2:10">
      <c r="B132" s="71" t="s">
        <v>305</v>
      </c>
      <c r="C132" s="338"/>
      <c r="D132" s="71"/>
      <c r="E132" s="352"/>
      <c r="F132" s="352"/>
      <c r="G132" s="71"/>
      <c r="H132" s="71"/>
      <c r="I132" s="71"/>
      <c r="J132" s="71"/>
    </row>
    <row r="133" spans="2:10">
      <c r="B133" s="71"/>
      <c r="C133" s="392" t="s">
        <v>1977</v>
      </c>
      <c r="D133" s="391" t="s">
        <v>1978</v>
      </c>
      <c r="E133" s="106"/>
      <c r="F133" s="106"/>
      <c r="G133" s="89"/>
      <c r="H133" s="393"/>
      <c r="I133" s="279">
        <f t="shared" ref="I133:J182" si="13">SUM(E133,G133)</f>
        <v>0</v>
      </c>
      <c r="J133" s="279">
        <f t="shared" si="13"/>
        <v>0</v>
      </c>
    </row>
    <row r="134" spans="2:10">
      <c r="B134" s="71"/>
      <c r="C134" s="392" t="s">
        <v>1979</v>
      </c>
      <c r="D134" s="391" t="s">
        <v>1980</v>
      </c>
      <c r="E134" s="106"/>
      <c r="F134" s="106"/>
      <c r="G134" s="89">
        <v>92</v>
      </c>
      <c r="H134" s="393">
        <v>100</v>
      </c>
      <c r="I134" s="279">
        <f t="shared" si="13"/>
        <v>92</v>
      </c>
      <c r="J134" s="279">
        <f t="shared" si="13"/>
        <v>100</v>
      </c>
    </row>
    <row r="135" spans="2:10">
      <c r="B135" s="71"/>
      <c r="C135" s="392" t="s">
        <v>1981</v>
      </c>
      <c r="D135" s="391" t="s">
        <v>1982</v>
      </c>
      <c r="E135" s="106"/>
      <c r="F135" s="106"/>
      <c r="G135" s="89">
        <v>0</v>
      </c>
      <c r="H135" s="393">
        <v>50</v>
      </c>
      <c r="I135" s="279">
        <f t="shared" si="13"/>
        <v>0</v>
      </c>
      <c r="J135" s="279">
        <f t="shared" si="13"/>
        <v>50</v>
      </c>
    </row>
    <row r="136" spans="2:10">
      <c r="B136" s="71"/>
      <c r="C136" s="392" t="s">
        <v>1983</v>
      </c>
      <c r="D136" s="391" t="s">
        <v>1984</v>
      </c>
      <c r="E136" s="106"/>
      <c r="F136" s="106"/>
      <c r="G136" s="89">
        <v>92</v>
      </c>
      <c r="H136" s="393">
        <v>100</v>
      </c>
      <c r="I136" s="279">
        <f t="shared" si="13"/>
        <v>92</v>
      </c>
      <c r="J136" s="279">
        <f t="shared" si="13"/>
        <v>100</v>
      </c>
    </row>
    <row r="137" spans="2:10">
      <c r="B137" s="71"/>
      <c r="C137" s="392" t="s">
        <v>1985</v>
      </c>
      <c r="D137" s="391" t="s">
        <v>1986</v>
      </c>
      <c r="E137" s="106"/>
      <c r="F137" s="106"/>
      <c r="G137" s="89">
        <v>0</v>
      </c>
      <c r="H137" s="393">
        <v>5</v>
      </c>
      <c r="I137" s="279">
        <f t="shared" si="13"/>
        <v>0</v>
      </c>
      <c r="J137" s="279">
        <f t="shared" si="13"/>
        <v>5</v>
      </c>
    </row>
    <row r="138" spans="2:10">
      <c r="B138" s="71"/>
      <c r="C138" s="392" t="s">
        <v>1987</v>
      </c>
      <c r="D138" s="391" t="s">
        <v>1988</v>
      </c>
      <c r="E138" s="106"/>
      <c r="F138" s="106"/>
      <c r="G138" s="89">
        <v>2</v>
      </c>
      <c r="H138" s="393">
        <v>15</v>
      </c>
      <c r="I138" s="279">
        <f t="shared" si="13"/>
        <v>2</v>
      </c>
      <c r="J138" s="279">
        <f t="shared" si="13"/>
        <v>15</v>
      </c>
    </row>
    <row r="139" spans="2:10">
      <c r="B139" s="71"/>
      <c r="C139" s="392" t="s">
        <v>1989</v>
      </c>
      <c r="D139" s="391" t="s">
        <v>1990</v>
      </c>
      <c r="E139" s="106"/>
      <c r="F139" s="106"/>
      <c r="G139" s="89">
        <v>390</v>
      </c>
      <c r="H139" s="393">
        <v>400</v>
      </c>
      <c r="I139" s="279">
        <v>390</v>
      </c>
      <c r="J139" s="279">
        <f t="shared" si="13"/>
        <v>400</v>
      </c>
    </row>
    <row r="140" spans="2:10">
      <c r="B140" s="71"/>
      <c r="C140" s="392" t="s">
        <v>1991</v>
      </c>
      <c r="D140" s="391" t="s">
        <v>1992</v>
      </c>
      <c r="E140" s="106"/>
      <c r="F140" s="106"/>
      <c r="G140" s="89">
        <v>70</v>
      </c>
      <c r="H140" s="393">
        <v>70</v>
      </c>
      <c r="I140" s="279">
        <f t="shared" si="13"/>
        <v>70</v>
      </c>
      <c r="J140" s="279">
        <f t="shared" si="13"/>
        <v>70</v>
      </c>
    </row>
    <row r="141" spans="2:10">
      <c r="B141" s="71"/>
      <c r="C141" s="392" t="s">
        <v>1993</v>
      </c>
      <c r="D141" s="391" t="s">
        <v>1994</v>
      </c>
      <c r="E141" s="106"/>
      <c r="F141" s="106"/>
      <c r="G141" s="89">
        <v>150</v>
      </c>
      <c r="H141" s="393">
        <v>150</v>
      </c>
      <c r="I141" s="279">
        <f t="shared" si="13"/>
        <v>150</v>
      </c>
      <c r="J141" s="279">
        <f t="shared" si="13"/>
        <v>150</v>
      </c>
    </row>
    <row r="142" spans="2:10">
      <c r="B142" s="71"/>
      <c r="C142" s="392" t="s">
        <v>1995</v>
      </c>
      <c r="D142" s="391" t="s">
        <v>1996</v>
      </c>
      <c r="E142" s="106"/>
      <c r="F142" s="106"/>
      <c r="G142" s="89">
        <v>448</v>
      </c>
      <c r="H142" s="393">
        <v>450</v>
      </c>
      <c r="I142" s="279">
        <v>448</v>
      </c>
      <c r="J142" s="279">
        <f t="shared" si="13"/>
        <v>450</v>
      </c>
    </row>
    <row r="143" spans="2:10">
      <c r="B143" s="71"/>
      <c r="C143" s="392" t="s">
        <v>1997</v>
      </c>
      <c r="D143" s="391" t="s">
        <v>1998</v>
      </c>
      <c r="E143" s="106"/>
      <c r="F143" s="106"/>
      <c r="G143" s="89">
        <v>385</v>
      </c>
      <c r="H143" s="393">
        <v>400</v>
      </c>
      <c r="I143" s="279">
        <f t="shared" si="13"/>
        <v>385</v>
      </c>
      <c r="J143" s="279">
        <f t="shared" si="13"/>
        <v>400</v>
      </c>
    </row>
    <row r="144" spans="2:10">
      <c r="B144" s="71"/>
      <c r="C144" s="392" t="s">
        <v>1999</v>
      </c>
      <c r="D144" s="391" t="s">
        <v>2000</v>
      </c>
      <c r="E144" s="106"/>
      <c r="F144" s="106"/>
      <c r="G144" s="89" t="s">
        <v>2082</v>
      </c>
      <c r="H144" s="393">
        <v>500</v>
      </c>
      <c r="I144" s="279">
        <f t="shared" si="13"/>
        <v>0</v>
      </c>
      <c r="J144" s="279">
        <f t="shared" si="13"/>
        <v>500</v>
      </c>
    </row>
    <row r="145" spans="2:11">
      <c r="B145" s="71"/>
      <c r="C145" s="392" t="s">
        <v>2001</v>
      </c>
      <c r="D145" s="391" t="s">
        <v>2002</v>
      </c>
      <c r="E145" s="106"/>
      <c r="F145" s="106"/>
      <c r="G145" s="89">
        <v>410</v>
      </c>
      <c r="H145" s="393">
        <v>420</v>
      </c>
      <c r="I145" s="279">
        <f t="shared" si="13"/>
        <v>410</v>
      </c>
      <c r="J145" s="279">
        <f t="shared" si="13"/>
        <v>420</v>
      </c>
    </row>
    <row r="146" spans="2:11">
      <c r="B146" s="71"/>
      <c r="C146" s="392" t="s">
        <v>2003</v>
      </c>
      <c r="D146" s="391" t="s">
        <v>2004</v>
      </c>
      <c r="E146" s="106"/>
      <c r="F146" s="106"/>
      <c r="G146" s="89">
        <v>798</v>
      </c>
      <c r="H146" s="393">
        <v>800</v>
      </c>
      <c r="I146" s="279">
        <f t="shared" si="13"/>
        <v>798</v>
      </c>
      <c r="J146" s="279">
        <f t="shared" si="13"/>
        <v>800</v>
      </c>
    </row>
    <row r="147" spans="2:11">
      <c r="B147" s="71"/>
      <c r="C147" s="392" t="s">
        <v>2005</v>
      </c>
      <c r="D147" s="391" t="s">
        <v>2006</v>
      </c>
      <c r="E147" s="106"/>
      <c r="F147" s="106"/>
      <c r="G147" s="89">
        <v>580</v>
      </c>
      <c r="H147" s="393">
        <v>600</v>
      </c>
      <c r="I147" s="279">
        <f t="shared" si="13"/>
        <v>580</v>
      </c>
      <c r="J147" s="279">
        <f t="shared" si="13"/>
        <v>600</v>
      </c>
    </row>
    <row r="148" spans="2:11">
      <c r="B148" s="71"/>
      <c r="C148" s="392" t="s">
        <v>2007</v>
      </c>
      <c r="D148" s="391" t="s">
        <v>2008</v>
      </c>
      <c r="E148" s="106"/>
      <c r="F148" s="106"/>
      <c r="G148" s="89">
        <v>182</v>
      </c>
      <c r="H148" s="393">
        <v>190</v>
      </c>
      <c r="I148" s="279">
        <f t="shared" si="13"/>
        <v>182</v>
      </c>
      <c r="J148" s="279">
        <f t="shared" si="13"/>
        <v>190</v>
      </c>
    </row>
    <row r="149" spans="2:11">
      <c r="B149" s="71"/>
      <c r="C149" s="392" t="s">
        <v>2009</v>
      </c>
      <c r="D149" s="391" t="s">
        <v>2010</v>
      </c>
      <c r="E149" s="106"/>
      <c r="F149" s="106"/>
      <c r="G149" s="89">
        <v>0</v>
      </c>
      <c r="H149" s="394"/>
      <c r="I149" s="279">
        <f t="shared" si="13"/>
        <v>0</v>
      </c>
      <c r="J149" s="279">
        <f t="shared" si="13"/>
        <v>0</v>
      </c>
    </row>
    <row r="150" spans="2:11">
      <c r="B150" s="71"/>
      <c r="C150" s="392" t="s">
        <v>2011</v>
      </c>
      <c r="D150" s="391" t="s">
        <v>2012</v>
      </c>
      <c r="E150" s="106"/>
      <c r="F150" s="106"/>
      <c r="G150" s="89">
        <v>565</v>
      </c>
      <c r="H150" s="393">
        <v>800</v>
      </c>
      <c r="I150" s="279">
        <f t="shared" si="13"/>
        <v>565</v>
      </c>
      <c r="J150" s="279">
        <f t="shared" si="13"/>
        <v>800</v>
      </c>
    </row>
    <row r="151" spans="2:11">
      <c r="B151" s="71"/>
      <c r="C151" s="392" t="s">
        <v>2013</v>
      </c>
      <c r="D151" s="391" t="s">
        <v>2014</v>
      </c>
      <c r="E151" s="106"/>
      <c r="F151" s="106"/>
      <c r="G151" s="89">
        <v>456</v>
      </c>
      <c r="H151" s="393">
        <v>470</v>
      </c>
      <c r="I151" s="279">
        <f t="shared" si="13"/>
        <v>456</v>
      </c>
      <c r="J151" s="279">
        <f t="shared" si="13"/>
        <v>470</v>
      </c>
    </row>
    <row r="152" spans="2:11">
      <c r="B152" s="71"/>
      <c r="C152" s="392" t="s">
        <v>2015</v>
      </c>
      <c r="D152" s="391" t="s">
        <v>2016</v>
      </c>
      <c r="E152" s="106"/>
      <c r="F152" s="106"/>
      <c r="G152" s="89">
        <v>725</v>
      </c>
      <c r="H152" s="393">
        <v>725</v>
      </c>
      <c r="I152" s="279">
        <f t="shared" si="13"/>
        <v>725</v>
      </c>
      <c r="J152" s="279">
        <f t="shared" si="13"/>
        <v>725</v>
      </c>
    </row>
    <row r="153" spans="2:11">
      <c r="B153" s="71"/>
      <c r="C153" s="392" t="s">
        <v>2017</v>
      </c>
      <c r="D153" s="391" t="s">
        <v>2018</v>
      </c>
      <c r="E153" s="106"/>
      <c r="F153" s="106"/>
      <c r="G153" s="89">
        <v>378</v>
      </c>
      <c r="H153" s="393">
        <v>380</v>
      </c>
      <c r="I153" s="279">
        <f t="shared" si="13"/>
        <v>378</v>
      </c>
      <c r="J153" s="279">
        <f t="shared" si="13"/>
        <v>380</v>
      </c>
    </row>
    <row r="154" spans="2:11">
      <c r="B154" s="71"/>
      <c r="C154" s="392" t="s">
        <v>2019</v>
      </c>
      <c r="D154" s="391" t="s">
        <v>2020</v>
      </c>
      <c r="E154" s="106"/>
      <c r="F154" s="106"/>
      <c r="G154" s="89">
        <v>189</v>
      </c>
      <c r="H154" s="393">
        <v>190</v>
      </c>
      <c r="I154" s="279">
        <f t="shared" si="13"/>
        <v>189</v>
      </c>
      <c r="J154" s="279">
        <f t="shared" si="13"/>
        <v>190</v>
      </c>
    </row>
    <row r="155" spans="2:11">
      <c r="B155" s="71"/>
      <c r="C155" s="392" t="s">
        <v>2021</v>
      </c>
      <c r="D155" s="391" t="s">
        <v>2022</v>
      </c>
      <c r="E155" s="106"/>
      <c r="F155" s="106"/>
      <c r="G155" s="89">
        <v>0</v>
      </c>
      <c r="H155" s="393">
        <v>50</v>
      </c>
      <c r="I155" s="279">
        <f t="shared" si="13"/>
        <v>0</v>
      </c>
      <c r="J155" s="279">
        <f t="shared" si="13"/>
        <v>50</v>
      </c>
      <c r="K155" s="365" t="s">
        <v>306</v>
      </c>
    </row>
    <row r="156" spans="2:11">
      <c r="B156" s="71"/>
      <c r="C156" s="392" t="s">
        <v>2023</v>
      </c>
      <c r="D156" s="391" t="s">
        <v>2024</v>
      </c>
      <c r="E156" s="106"/>
      <c r="F156" s="106"/>
      <c r="G156" s="89"/>
      <c r="H156" s="393"/>
      <c r="I156" s="279"/>
      <c r="J156" s="279"/>
    </row>
    <row r="157" spans="2:11">
      <c r="B157" s="71"/>
      <c r="C157" s="392" t="s">
        <v>2025</v>
      </c>
      <c r="D157" s="391" t="s">
        <v>2026</v>
      </c>
      <c r="E157" s="106"/>
      <c r="F157" s="106"/>
      <c r="G157" s="89">
        <v>582</v>
      </c>
      <c r="H157" s="393">
        <v>590</v>
      </c>
      <c r="I157" s="279">
        <f t="shared" si="13"/>
        <v>582</v>
      </c>
      <c r="J157" s="279">
        <f t="shared" si="13"/>
        <v>590</v>
      </c>
    </row>
    <row r="158" spans="2:11">
      <c r="B158" s="71"/>
      <c r="C158" s="392" t="s">
        <v>2027</v>
      </c>
      <c r="D158" s="391" t="s">
        <v>2028</v>
      </c>
      <c r="E158" s="106"/>
      <c r="F158" s="106"/>
      <c r="G158" s="89">
        <v>725</v>
      </c>
      <c r="H158" s="393">
        <v>725</v>
      </c>
      <c r="I158" s="279">
        <f t="shared" si="13"/>
        <v>725</v>
      </c>
      <c r="J158" s="279">
        <f t="shared" si="13"/>
        <v>725</v>
      </c>
    </row>
    <row r="159" spans="2:11">
      <c r="B159" s="71"/>
      <c r="C159" s="392" t="s">
        <v>2029</v>
      </c>
      <c r="D159" s="391" t="s">
        <v>2030</v>
      </c>
      <c r="E159" s="106"/>
      <c r="F159" s="106"/>
      <c r="G159" s="89">
        <v>61</v>
      </c>
      <c r="H159" s="393">
        <v>65</v>
      </c>
      <c r="I159" s="279">
        <f t="shared" si="13"/>
        <v>61</v>
      </c>
      <c r="J159" s="279">
        <f t="shared" si="13"/>
        <v>65</v>
      </c>
      <c r="K159" s="317"/>
    </row>
    <row r="160" spans="2:11">
      <c r="B160" s="71"/>
      <c r="C160" s="392" t="s">
        <v>2031</v>
      </c>
      <c r="D160" s="391" t="s">
        <v>2032</v>
      </c>
      <c r="E160" s="106"/>
      <c r="F160" s="106"/>
      <c r="G160" s="89">
        <v>772</v>
      </c>
      <c r="H160" s="393">
        <v>800</v>
      </c>
      <c r="I160" s="279">
        <f t="shared" si="13"/>
        <v>772</v>
      </c>
      <c r="J160" s="279">
        <f t="shared" si="13"/>
        <v>800</v>
      </c>
      <c r="K160" s="317"/>
    </row>
    <row r="161" spans="2:11">
      <c r="B161" s="71"/>
      <c r="C161" s="392" t="s">
        <v>2033</v>
      </c>
      <c r="D161" s="391" t="s">
        <v>2034</v>
      </c>
      <c r="E161" s="106"/>
      <c r="F161" s="106"/>
      <c r="G161" s="89">
        <v>320</v>
      </c>
      <c r="H161" s="393">
        <v>330</v>
      </c>
      <c r="I161" s="279">
        <f t="shared" si="13"/>
        <v>320</v>
      </c>
      <c r="J161" s="279">
        <f t="shared" si="13"/>
        <v>330</v>
      </c>
    </row>
    <row r="162" spans="2:11">
      <c r="B162" s="71"/>
      <c r="C162" s="392" t="s">
        <v>2035</v>
      </c>
      <c r="D162" s="391" t="s">
        <v>2036</v>
      </c>
      <c r="E162" s="106"/>
      <c r="F162" s="106"/>
      <c r="G162" s="89">
        <v>460</v>
      </c>
      <c r="H162" s="393">
        <v>470</v>
      </c>
      <c r="I162" s="279">
        <f t="shared" si="13"/>
        <v>460</v>
      </c>
      <c r="J162" s="279">
        <f t="shared" si="13"/>
        <v>470</v>
      </c>
    </row>
    <row r="163" spans="2:11">
      <c r="B163" s="71"/>
      <c r="C163" s="392" t="s">
        <v>2037</v>
      </c>
      <c r="D163" s="391" t="s">
        <v>2038</v>
      </c>
      <c r="E163" s="106"/>
      <c r="F163" s="106"/>
      <c r="G163" s="89">
        <v>725</v>
      </c>
      <c r="H163" s="393">
        <v>730</v>
      </c>
      <c r="I163" s="279">
        <v>725</v>
      </c>
      <c r="J163" s="279">
        <f t="shared" si="13"/>
        <v>730</v>
      </c>
      <c r="K163" s="365" t="s">
        <v>307</v>
      </c>
    </row>
    <row r="164" spans="2:11">
      <c r="B164" s="71"/>
      <c r="C164" s="392" t="s">
        <v>2039</v>
      </c>
      <c r="D164" s="391" t="s">
        <v>2040</v>
      </c>
      <c r="E164" s="106"/>
      <c r="F164" s="106"/>
      <c r="G164" s="89">
        <v>81</v>
      </c>
      <c r="H164" s="393">
        <v>85</v>
      </c>
      <c r="I164" s="279">
        <f t="shared" si="13"/>
        <v>81</v>
      </c>
      <c r="J164" s="279">
        <f t="shared" si="13"/>
        <v>85</v>
      </c>
      <c r="K164" s="317"/>
    </row>
    <row r="165" spans="2:11">
      <c r="B165" s="71"/>
      <c r="C165" s="392" t="s">
        <v>2041</v>
      </c>
      <c r="D165" s="391" t="s">
        <v>2042</v>
      </c>
      <c r="E165" s="106"/>
      <c r="F165" s="106"/>
      <c r="G165" s="89">
        <v>0</v>
      </c>
      <c r="H165" s="393">
        <v>60</v>
      </c>
      <c r="I165" s="279">
        <f t="shared" si="13"/>
        <v>0</v>
      </c>
      <c r="J165" s="279">
        <f t="shared" si="13"/>
        <v>60</v>
      </c>
    </row>
    <row r="166" spans="2:11">
      <c r="B166" s="71"/>
      <c r="C166" s="392" t="s">
        <v>2043</v>
      </c>
      <c r="D166" s="391" t="s">
        <v>2044</v>
      </c>
      <c r="E166" s="106"/>
      <c r="F166" s="106"/>
      <c r="G166" s="89">
        <v>378</v>
      </c>
      <c r="H166" s="393">
        <v>400</v>
      </c>
      <c r="I166" s="279">
        <f t="shared" si="13"/>
        <v>378</v>
      </c>
      <c r="J166" s="279">
        <f t="shared" si="13"/>
        <v>400</v>
      </c>
    </row>
    <row r="167" spans="2:11">
      <c r="B167" s="71"/>
      <c r="C167" s="392" t="s">
        <v>2045</v>
      </c>
      <c r="D167" s="395" t="s">
        <v>2046</v>
      </c>
      <c r="E167" s="106"/>
      <c r="F167" s="106"/>
      <c r="G167" s="89"/>
      <c r="H167" s="394"/>
      <c r="I167" s="279"/>
      <c r="J167" s="279"/>
    </row>
    <row r="168" spans="2:11">
      <c r="B168" s="71"/>
      <c r="C168" s="392" t="s">
        <v>2047</v>
      </c>
      <c r="D168" s="391" t="s">
        <v>2048</v>
      </c>
      <c r="E168" s="106"/>
      <c r="F168" s="106"/>
      <c r="G168" s="89">
        <v>773</v>
      </c>
      <c r="H168" s="393">
        <v>800</v>
      </c>
      <c r="I168" s="279">
        <v>773</v>
      </c>
      <c r="J168" s="279">
        <f t="shared" si="13"/>
        <v>800</v>
      </c>
    </row>
    <row r="169" spans="2:11">
      <c r="B169" s="71"/>
      <c r="C169" s="392" t="s">
        <v>2049</v>
      </c>
      <c r="D169" s="395" t="s">
        <v>2050</v>
      </c>
      <c r="E169" s="106"/>
      <c r="F169" s="106"/>
      <c r="G169" s="89"/>
      <c r="H169" s="393">
        <v>50</v>
      </c>
      <c r="I169" s="279"/>
      <c r="J169" s="279">
        <f t="shared" si="13"/>
        <v>50</v>
      </c>
    </row>
    <row r="170" spans="2:11">
      <c r="B170" s="71"/>
      <c r="C170" s="392" t="s">
        <v>2051</v>
      </c>
      <c r="D170" s="395" t="s">
        <v>2052</v>
      </c>
      <c r="E170" s="106"/>
      <c r="F170" s="106"/>
      <c r="G170" s="89">
        <v>148</v>
      </c>
      <c r="H170" s="393">
        <v>150</v>
      </c>
      <c r="I170" s="279">
        <f t="shared" si="13"/>
        <v>148</v>
      </c>
      <c r="J170" s="279">
        <f t="shared" si="13"/>
        <v>150</v>
      </c>
    </row>
    <row r="171" spans="2:11">
      <c r="B171" s="71"/>
      <c r="C171" s="392" t="s">
        <v>2053</v>
      </c>
      <c r="D171" s="391" t="s">
        <v>2054</v>
      </c>
      <c r="E171" s="106"/>
      <c r="F171" s="106"/>
      <c r="G171" s="89">
        <v>59</v>
      </c>
      <c r="H171" s="393">
        <v>70</v>
      </c>
      <c r="I171" s="279">
        <f t="shared" si="13"/>
        <v>59</v>
      </c>
      <c r="J171" s="279">
        <f t="shared" si="13"/>
        <v>70</v>
      </c>
    </row>
    <row r="172" spans="2:11">
      <c r="B172" s="71"/>
      <c r="C172" s="392" t="s">
        <v>2055</v>
      </c>
      <c r="D172" s="395" t="s">
        <v>2056</v>
      </c>
      <c r="E172" s="106"/>
      <c r="F172" s="106"/>
      <c r="G172" s="89"/>
      <c r="H172" s="393">
        <v>10</v>
      </c>
      <c r="I172" s="279">
        <f t="shared" si="13"/>
        <v>0</v>
      </c>
      <c r="J172" s="279">
        <f t="shared" si="13"/>
        <v>10</v>
      </c>
    </row>
    <row r="173" spans="2:11">
      <c r="B173" s="71"/>
      <c r="C173" s="392" t="s">
        <v>2057</v>
      </c>
      <c r="D173" s="391" t="s">
        <v>2058</v>
      </c>
      <c r="E173" s="106"/>
      <c r="F173" s="106"/>
      <c r="G173" s="89">
        <v>54</v>
      </c>
      <c r="H173" s="393">
        <v>60</v>
      </c>
      <c r="I173" s="279">
        <f t="shared" si="13"/>
        <v>54</v>
      </c>
      <c r="J173" s="279">
        <f t="shared" si="13"/>
        <v>60</v>
      </c>
    </row>
    <row r="174" spans="2:11">
      <c r="B174" s="71"/>
      <c r="C174" s="392" t="s">
        <v>2059</v>
      </c>
      <c r="D174" s="391" t="s">
        <v>2060</v>
      </c>
      <c r="E174" s="106"/>
      <c r="F174" s="106"/>
      <c r="G174" s="89">
        <v>56</v>
      </c>
      <c r="H174" s="393">
        <v>70</v>
      </c>
      <c r="I174" s="279">
        <f t="shared" si="13"/>
        <v>56</v>
      </c>
      <c r="J174" s="279">
        <f t="shared" si="13"/>
        <v>70</v>
      </c>
    </row>
    <row r="175" spans="2:11">
      <c r="B175" s="71"/>
      <c r="C175" s="392" t="s">
        <v>2061</v>
      </c>
      <c r="D175" s="391" t="s">
        <v>2062</v>
      </c>
      <c r="E175" s="106"/>
      <c r="F175" s="106"/>
      <c r="G175" s="89">
        <v>0</v>
      </c>
      <c r="H175" s="393">
        <v>50</v>
      </c>
      <c r="I175" s="279">
        <f t="shared" si="13"/>
        <v>0</v>
      </c>
      <c r="J175" s="279">
        <f t="shared" si="13"/>
        <v>50</v>
      </c>
    </row>
    <row r="176" spans="2:11">
      <c r="B176" s="71"/>
      <c r="C176" s="392" t="s">
        <v>2063</v>
      </c>
      <c r="D176" s="391" t="s">
        <v>2064</v>
      </c>
      <c r="E176" s="106"/>
      <c r="F176" s="106"/>
      <c r="G176" s="89">
        <v>0</v>
      </c>
      <c r="H176" s="393">
        <v>20</v>
      </c>
      <c r="I176" s="279">
        <f t="shared" si="13"/>
        <v>0</v>
      </c>
      <c r="J176" s="279">
        <f t="shared" si="13"/>
        <v>20</v>
      </c>
    </row>
    <row r="177" spans="2:11">
      <c r="B177" s="71"/>
      <c r="C177" s="392" t="s">
        <v>2065</v>
      </c>
      <c r="D177" s="391" t="s">
        <v>2066</v>
      </c>
      <c r="E177" s="106"/>
      <c r="F177" s="106"/>
      <c r="G177" s="89">
        <v>667</v>
      </c>
      <c r="H177" s="393">
        <v>680</v>
      </c>
      <c r="I177" s="279">
        <f t="shared" si="13"/>
        <v>667</v>
      </c>
      <c r="J177" s="279">
        <f t="shared" si="13"/>
        <v>680</v>
      </c>
    </row>
    <row r="178" spans="2:11">
      <c r="B178" s="71"/>
      <c r="C178" s="392" t="s">
        <v>2067</v>
      </c>
      <c r="D178" s="391" t="s">
        <v>2068</v>
      </c>
      <c r="E178" s="106"/>
      <c r="F178" s="106"/>
      <c r="G178" s="89">
        <v>36</v>
      </c>
      <c r="H178" s="393">
        <v>40</v>
      </c>
      <c r="I178" s="279">
        <f t="shared" si="13"/>
        <v>36</v>
      </c>
      <c r="J178" s="279">
        <f t="shared" si="13"/>
        <v>40</v>
      </c>
    </row>
    <row r="179" spans="2:11">
      <c r="B179" s="71"/>
      <c r="C179" s="392" t="s">
        <v>2069</v>
      </c>
      <c r="D179" s="391" t="s">
        <v>2070</v>
      </c>
      <c r="E179" s="106"/>
      <c r="F179" s="106"/>
      <c r="G179" s="89">
        <v>11</v>
      </c>
      <c r="H179" s="393">
        <v>15</v>
      </c>
      <c r="I179" s="279">
        <f t="shared" si="13"/>
        <v>11</v>
      </c>
      <c r="J179" s="279">
        <f t="shared" si="13"/>
        <v>15</v>
      </c>
    </row>
    <row r="180" spans="2:11">
      <c r="B180" s="71"/>
      <c r="C180" s="392" t="s">
        <v>2071</v>
      </c>
      <c r="D180" s="391" t="s">
        <v>2072</v>
      </c>
      <c r="E180" s="106"/>
      <c r="F180" s="106"/>
      <c r="G180" s="89">
        <v>1</v>
      </c>
      <c r="H180" s="396">
        <v>10</v>
      </c>
      <c r="I180" s="279">
        <f t="shared" si="13"/>
        <v>1</v>
      </c>
      <c r="J180" s="279">
        <f t="shared" si="13"/>
        <v>10</v>
      </c>
    </row>
    <row r="181" spans="2:11">
      <c r="B181" s="71"/>
      <c r="C181" s="392" t="s">
        <v>2073</v>
      </c>
      <c r="D181" s="391" t="s">
        <v>2074</v>
      </c>
      <c r="E181" s="106"/>
      <c r="F181" s="106"/>
      <c r="G181" s="89">
        <v>47</v>
      </c>
      <c r="H181" s="396">
        <v>70</v>
      </c>
      <c r="I181" s="279">
        <f t="shared" si="13"/>
        <v>47</v>
      </c>
      <c r="J181" s="279">
        <f t="shared" si="13"/>
        <v>70</v>
      </c>
      <c r="K181" s="122"/>
    </row>
    <row r="182" spans="2:11">
      <c r="B182" s="71"/>
      <c r="C182" s="392" t="s">
        <v>2075</v>
      </c>
      <c r="D182" s="391" t="s">
        <v>2076</v>
      </c>
      <c r="E182" s="106"/>
      <c r="F182" s="106"/>
      <c r="G182" s="89"/>
      <c r="H182" s="396">
        <v>100</v>
      </c>
      <c r="I182" s="279">
        <f t="shared" si="13"/>
        <v>0</v>
      </c>
      <c r="J182" s="279">
        <f t="shared" si="13"/>
        <v>100</v>
      </c>
    </row>
    <row r="183" spans="2:11">
      <c r="B183" s="71"/>
      <c r="C183" s="338"/>
      <c r="D183" s="71"/>
      <c r="E183" s="352"/>
      <c r="F183" s="352"/>
      <c r="G183" s="71"/>
      <c r="H183" s="71"/>
      <c r="I183" s="71"/>
      <c r="J183" s="71"/>
      <c r="K183" s="121"/>
    </row>
    <row r="184" spans="2:11">
      <c r="B184" s="71" t="s">
        <v>225</v>
      </c>
      <c r="C184" s="338"/>
      <c r="D184" s="71"/>
      <c r="E184" s="355"/>
      <c r="F184" s="355"/>
      <c r="G184" s="71"/>
      <c r="H184" s="71"/>
      <c r="I184" s="71"/>
      <c r="J184" s="71"/>
    </row>
    <row r="185" spans="2:11">
      <c r="B185" s="71" t="s">
        <v>226</v>
      </c>
      <c r="C185" s="338"/>
      <c r="D185" s="71"/>
      <c r="E185" s="355"/>
      <c r="F185" s="355"/>
      <c r="G185" s="71"/>
      <c r="H185" s="71"/>
      <c r="I185" s="71"/>
      <c r="J185" s="71"/>
    </row>
    <row r="186" spans="2:11">
      <c r="C186" s="107"/>
      <c r="D186" s="89"/>
      <c r="E186" s="106"/>
      <c r="F186" s="106"/>
      <c r="G186" s="89"/>
      <c r="H186" s="89"/>
      <c r="I186" s="279">
        <f t="shared" ref="I186:J190" si="14">SUM(E186,G186)</f>
        <v>0</v>
      </c>
      <c r="J186" s="279">
        <f t="shared" si="14"/>
        <v>0</v>
      </c>
    </row>
    <row r="187" spans="2:11">
      <c r="C187" s="107"/>
      <c r="D187" s="89"/>
      <c r="E187" s="106"/>
      <c r="F187" s="106"/>
      <c r="G187" s="89"/>
      <c r="H187" s="89"/>
      <c r="I187" s="279">
        <f t="shared" si="14"/>
        <v>0</v>
      </c>
      <c r="J187" s="279">
        <f t="shared" si="14"/>
        <v>0</v>
      </c>
    </row>
    <row r="188" spans="2:11">
      <c r="C188" s="107"/>
      <c r="D188" s="89"/>
      <c r="E188" s="106"/>
      <c r="F188" s="106"/>
      <c r="G188" s="89"/>
      <c r="H188" s="89"/>
      <c r="I188" s="279">
        <f t="shared" si="14"/>
        <v>0</v>
      </c>
      <c r="J188" s="279">
        <f t="shared" si="14"/>
        <v>0</v>
      </c>
    </row>
    <row r="189" spans="2:11">
      <c r="C189" s="107"/>
      <c r="D189" s="89"/>
      <c r="E189" s="106"/>
      <c r="F189" s="106"/>
      <c r="G189" s="89"/>
      <c r="H189" s="89"/>
      <c r="I189" s="279">
        <f t="shared" si="14"/>
        <v>0</v>
      </c>
      <c r="J189" s="279">
        <f t="shared" si="14"/>
        <v>0</v>
      </c>
    </row>
    <row r="190" spans="2:11">
      <c r="C190" s="330"/>
      <c r="D190" s="89"/>
      <c r="E190" s="167"/>
      <c r="F190" s="167"/>
      <c r="G190" s="89"/>
      <c r="H190" s="89"/>
      <c r="I190" s="279">
        <f t="shared" si="14"/>
        <v>0</v>
      </c>
      <c r="J190" s="279">
        <f t="shared" si="14"/>
        <v>0</v>
      </c>
    </row>
    <row r="191" spans="2:11">
      <c r="B191" s="71" t="s">
        <v>224</v>
      </c>
      <c r="C191" s="338"/>
      <c r="D191" s="71"/>
      <c r="E191" s="355"/>
      <c r="F191" s="355"/>
      <c r="G191" s="71"/>
      <c r="H191" s="71"/>
      <c r="I191" s="71"/>
      <c r="J191" s="71"/>
    </row>
    <row r="192" spans="2:11">
      <c r="B192" s="71" t="s">
        <v>225</v>
      </c>
      <c r="C192" s="338"/>
      <c r="D192" s="71"/>
      <c r="E192" s="355"/>
      <c r="F192" s="355"/>
      <c r="G192" s="71"/>
      <c r="H192" s="71"/>
      <c r="I192" s="71"/>
      <c r="J192" s="71"/>
    </row>
    <row r="193" spans="2:10">
      <c r="B193" s="71" t="s">
        <v>227</v>
      </c>
      <c r="C193" s="338"/>
      <c r="D193" s="71"/>
      <c r="E193" s="355"/>
      <c r="F193" s="355"/>
      <c r="G193" s="71"/>
      <c r="H193" s="71"/>
      <c r="I193" s="71"/>
      <c r="J193" s="71"/>
    </row>
    <row r="194" spans="2:10">
      <c r="C194" s="330"/>
      <c r="D194" s="89"/>
      <c r="E194" s="106"/>
      <c r="F194" s="106"/>
      <c r="G194" s="89"/>
      <c r="H194" s="89"/>
      <c r="I194" s="279">
        <f t="shared" ref="I194:J197" si="15">SUM(E194,G194)</f>
        <v>0</v>
      </c>
      <c r="J194" s="279">
        <f t="shared" si="15"/>
        <v>0</v>
      </c>
    </row>
    <row r="195" spans="2:10">
      <c r="C195" s="330"/>
      <c r="D195" s="89"/>
      <c r="E195" s="106"/>
      <c r="F195" s="106"/>
      <c r="G195" s="89"/>
      <c r="H195" s="89"/>
      <c r="I195" s="279">
        <f t="shared" si="15"/>
        <v>0</v>
      </c>
      <c r="J195" s="279">
        <f t="shared" si="15"/>
        <v>0</v>
      </c>
    </row>
    <row r="196" spans="2:10">
      <c r="C196" s="107"/>
      <c r="D196" s="89"/>
      <c r="E196" s="106"/>
      <c r="F196" s="106"/>
      <c r="G196" s="89"/>
      <c r="H196" s="89"/>
      <c r="I196" s="279">
        <f t="shared" si="15"/>
        <v>0</v>
      </c>
      <c r="J196" s="279">
        <f t="shared" si="15"/>
        <v>0</v>
      </c>
    </row>
    <row r="197" spans="2:10">
      <c r="C197" s="107"/>
      <c r="D197" s="89"/>
      <c r="E197" s="106"/>
      <c r="F197" s="106"/>
      <c r="G197" s="89"/>
      <c r="H197" s="89"/>
      <c r="I197" s="279">
        <f t="shared" si="15"/>
        <v>0</v>
      </c>
      <c r="J197" s="279">
        <f t="shared" si="15"/>
        <v>0</v>
      </c>
    </row>
    <row r="198" spans="2:10">
      <c r="B198" s="71" t="s">
        <v>224</v>
      </c>
      <c r="C198" s="338"/>
      <c r="D198" s="71"/>
      <c r="E198" s="352"/>
      <c r="F198" s="352"/>
      <c r="G198" s="71"/>
      <c r="H198" s="71"/>
      <c r="I198" s="71"/>
      <c r="J198" s="71"/>
    </row>
    <row r="199" spans="2:10">
      <c r="B199" s="71" t="s">
        <v>225</v>
      </c>
      <c r="C199" s="338"/>
      <c r="D199" s="71"/>
      <c r="E199" s="352"/>
      <c r="F199" s="352"/>
      <c r="G199" s="71"/>
      <c r="H199" s="71"/>
      <c r="I199" s="71"/>
      <c r="J199" s="71"/>
    </row>
    <row r="200" spans="2:10">
      <c r="B200" s="359" t="s">
        <v>230</v>
      </c>
      <c r="C200" s="338"/>
      <c r="D200" s="359"/>
      <c r="E200" s="355"/>
      <c r="F200" s="355"/>
      <c r="G200" s="71"/>
      <c r="H200" s="71"/>
      <c r="I200" s="71"/>
      <c r="J200" s="71"/>
    </row>
    <row r="201" spans="2:10">
      <c r="C201" s="109" t="s">
        <v>231</v>
      </c>
      <c r="D201" s="108" t="s">
        <v>1891</v>
      </c>
      <c r="E201" s="106"/>
      <c r="F201" s="106"/>
      <c r="G201" s="89"/>
      <c r="H201" s="89"/>
      <c r="I201" s="279">
        <f t="shared" ref="I201:J205" si="16">SUM(E201,G201)</f>
        <v>0</v>
      </c>
      <c r="J201" s="279">
        <f t="shared" si="16"/>
        <v>0</v>
      </c>
    </row>
    <row r="202" spans="2:10">
      <c r="C202" s="109" t="s">
        <v>232</v>
      </c>
      <c r="D202" s="108" t="s">
        <v>1890</v>
      </c>
      <c r="E202" s="106"/>
      <c r="F202" s="106"/>
      <c r="G202" s="89"/>
      <c r="H202" s="89"/>
      <c r="I202" s="279">
        <f t="shared" si="16"/>
        <v>0</v>
      </c>
      <c r="J202" s="279">
        <f t="shared" si="16"/>
        <v>0</v>
      </c>
    </row>
    <row r="203" spans="2:10">
      <c r="C203" s="109" t="s">
        <v>233</v>
      </c>
      <c r="D203" s="108" t="s">
        <v>149</v>
      </c>
      <c r="E203" s="106"/>
      <c r="F203" s="106"/>
      <c r="G203" s="89"/>
      <c r="H203" s="89"/>
      <c r="I203" s="279">
        <f t="shared" si="16"/>
        <v>0</v>
      </c>
      <c r="J203" s="279">
        <f t="shared" si="16"/>
        <v>0</v>
      </c>
    </row>
    <row r="204" spans="2:10" ht="38.25">
      <c r="C204" s="109" t="s">
        <v>234</v>
      </c>
      <c r="D204" s="108" t="s">
        <v>154</v>
      </c>
      <c r="E204" s="106"/>
      <c r="F204" s="106"/>
      <c r="G204" s="89"/>
      <c r="H204" s="89"/>
      <c r="I204" s="279">
        <f t="shared" si="16"/>
        <v>0</v>
      </c>
      <c r="J204" s="279">
        <f t="shared" si="16"/>
        <v>0</v>
      </c>
    </row>
    <row r="205" spans="2:10" ht="51">
      <c r="C205" s="109" t="s">
        <v>235</v>
      </c>
      <c r="D205" s="108" t="s">
        <v>153</v>
      </c>
      <c r="E205" s="106"/>
      <c r="F205" s="106"/>
      <c r="G205" s="89"/>
      <c r="H205" s="89"/>
      <c r="I205" s="279">
        <f t="shared" si="16"/>
        <v>0</v>
      </c>
      <c r="J205" s="279">
        <f t="shared" si="16"/>
        <v>0</v>
      </c>
    </row>
    <row r="206" spans="2:10">
      <c r="B206" s="71" t="s">
        <v>224</v>
      </c>
      <c r="C206" s="338"/>
      <c r="D206" s="71"/>
      <c r="E206" s="352"/>
      <c r="F206" s="352"/>
      <c r="G206" s="71"/>
      <c r="H206" s="71"/>
      <c r="I206" s="71"/>
      <c r="J206" s="71"/>
    </row>
    <row r="207" spans="2:10">
      <c r="B207" s="71" t="s">
        <v>225</v>
      </c>
      <c r="C207" s="338"/>
      <c r="D207" s="71"/>
      <c r="E207" s="352"/>
      <c r="F207" s="352"/>
      <c r="G207" s="71"/>
      <c r="H207" s="71"/>
      <c r="I207" s="71"/>
      <c r="J207" s="71"/>
    </row>
    <row r="208" spans="2:10">
      <c r="B208" s="364" t="s">
        <v>229</v>
      </c>
      <c r="C208" s="338"/>
      <c r="D208" s="359"/>
      <c r="E208" s="355"/>
      <c r="F208" s="355"/>
      <c r="G208" s="71"/>
      <c r="H208" s="71"/>
      <c r="I208" s="71"/>
      <c r="J208" s="71"/>
    </row>
    <row r="209" spans="2:10" ht="25.5">
      <c r="C209" s="109" t="s">
        <v>236</v>
      </c>
      <c r="D209" s="108" t="s">
        <v>150</v>
      </c>
      <c r="E209" s="106"/>
      <c r="F209" s="106"/>
      <c r="G209" s="89"/>
      <c r="H209" s="89"/>
      <c r="I209" s="279">
        <f t="shared" ref="I209:J211" si="17">SUM(E209,G209)</f>
        <v>0</v>
      </c>
      <c r="J209" s="279">
        <f t="shared" si="17"/>
        <v>0</v>
      </c>
    </row>
    <row r="210" spans="2:10">
      <c r="C210" s="109" t="s">
        <v>237</v>
      </c>
      <c r="D210" s="89" t="s">
        <v>151</v>
      </c>
      <c r="E210" s="106"/>
      <c r="F210" s="106"/>
      <c r="G210" s="89"/>
      <c r="H210" s="89"/>
      <c r="I210" s="279">
        <f t="shared" si="17"/>
        <v>0</v>
      </c>
      <c r="J210" s="279">
        <f t="shared" si="17"/>
        <v>0</v>
      </c>
    </row>
    <row r="211" spans="2:10">
      <c r="C211" s="109" t="s">
        <v>238</v>
      </c>
      <c r="D211" s="108" t="s">
        <v>152</v>
      </c>
      <c r="E211" s="106"/>
      <c r="F211" s="106"/>
      <c r="G211" s="89"/>
      <c r="H211" s="89"/>
      <c r="I211" s="279">
        <f t="shared" si="17"/>
        <v>0</v>
      </c>
      <c r="J211" s="279">
        <f t="shared" si="17"/>
        <v>0</v>
      </c>
    </row>
    <row r="212" spans="2:10">
      <c r="B212" s="71" t="s">
        <v>224</v>
      </c>
      <c r="C212" s="338"/>
      <c r="D212" s="71"/>
      <c r="E212" s="352"/>
      <c r="F212" s="352"/>
      <c r="G212" s="71"/>
      <c r="H212" s="71"/>
      <c r="I212" s="71"/>
      <c r="J212" s="71"/>
    </row>
    <row r="213" spans="2:10">
      <c r="B213" s="71" t="s">
        <v>225</v>
      </c>
      <c r="C213" s="338"/>
      <c r="D213" s="71"/>
      <c r="E213" s="352"/>
      <c r="F213" s="352"/>
      <c r="G213" s="71"/>
      <c r="H213" s="71"/>
      <c r="I213" s="71"/>
      <c r="J213" s="71"/>
    </row>
    <row r="214" spans="2:10">
      <c r="B214" s="71" t="s">
        <v>228</v>
      </c>
      <c r="C214" s="338"/>
      <c r="D214" s="71"/>
      <c r="E214" s="355"/>
      <c r="F214" s="355"/>
      <c r="G214" s="71"/>
      <c r="H214" s="71"/>
      <c r="I214" s="71"/>
      <c r="J214" s="71"/>
    </row>
    <row r="215" spans="2:10">
      <c r="C215" s="107"/>
      <c r="D215" s="89"/>
      <c r="E215" s="106"/>
      <c r="F215" s="106"/>
      <c r="G215" s="89"/>
      <c r="H215" s="89"/>
      <c r="I215" s="279">
        <f t="shared" ref="I215:J218" si="18">SUM(E215,G215)</f>
        <v>0</v>
      </c>
      <c r="J215" s="279">
        <f t="shared" si="18"/>
        <v>0</v>
      </c>
    </row>
    <row r="216" spans="2:10">
      <c r="C216" s="107"/>
      <c r="D216" s="89"/>
      <c r="E216" s="106"/>
      <c r="F216" s="106"/>
      <c r="G216" s="89"/>
      <c r="H216" s="89"/>
      <c r="I216" s="279">
        <f t="shared" si="18"/>
        <v>0</v>
      </c>
      <c r="J216" s="279">
        <f t="shared" si="18"/>
        <v>0</v>
      </c>
    </row>
    <row r="217" spans="2:10">
      <c r="C217" s="107"/>
      <c r="D217" s="89"/>
      <c r="E217" s="106"/>
      <c r="F217" s="106"/>
      <c r="G217" s="89"/>
      <c r="H217" s="89"/>
      <c r="I217" s="279">
        <f t="shared" si="18"/>
        <v>0</v>
      </c>
      <c r="J217" s="279">
        <f t="shared" si="18"/>
        <v>0</v>
      </c>
    </row>
    <row r="218" spans="2:10">
      <c r="C218" s="107"/>
      <c r="D218" s="89"/>
      <c r="E218" s="106"/>
      <c r="F218" s="106"/>
      <c r="G218" s="89"/>
      <c r="H218" s="89"/>
      <c r="I218" s="279">
        <f t="shared" si="18"/>
        <v>0</v>
      </c>
      <c r="J218" s="279">
        <f t="shared" si="18"/>
        <v>0</v>
      </c>
    </row>
    <row r="219" spans="2:10">
      <c r="B219" s="71" t="s">
        <v>7</v>
      </c>
      <c r="C219" s="338"/>
      <c r="D219" s="71"/>
      <c r="E219" s="352"/>
      <c r="F219" s="352"/>
      <c r="G219" s="71"/>
      <c r="H219" s="71"/>
      <c r="I219" s="71"/>
      <c r="J219" s="71"/>
    </row>
    <row r="220" spans="2:10">
      <c r="B220" s="71" t="s">
        <v>8</v>
      </c>
      <c r="C220" s="338"/>
      <c r="D220" s="71"/>
      <c r="E220" s="352"/>
      <c r="F220" s="352"/>
      <c r="G220" s="71"/>
      <c r="H220" s="71"/>
      <c r="I220" s="71"/>
      <c r="J220" s="71"/>
    </row>
    <row r="221" spans="2:10">
      <c r="B221" s="71" t="s">
        <v>315</v>
      </c>
      <c r="C221" s="338"/>
      <c r="D221" s="71"/>
      <c r="E221" s="355"/>
      <c r="F221" s="355"/>
      <c r="G221" s="71"/>
      <c r="H221" s="71"/>
      <c r="I221" s="71"/>
      <c r="J221" s="71"/>
    </row>
    <row r="222" spans="2:10">
      <c r="C222" s="107"/>
      <c r="D222" s="89"/>
      <c r="E222" s="106"/>
      <c r="F222" s="106"/>
      <c r="G222" s="89"/>
      <c r="H222" s="89"/>
      <c r="I222" s="279">
        <f t="shared" ref="I222:J224" si="19">SUM(E222,G222)</f>
        <v>0</v>
      </c>
      <c r="J222" s="279">
        <f t="shared" si="19"/>
        <v>0</v>
      </c>
    </row>
    <row r="223" spans="2:10">
      <c r="C223" s="107"/>
      <c r="D223" s="89"/>
      <c r="E223" s="106"/>
      <c r="F223" s="106"/>
      <c r="G223" s="89"/>
      <c r="H223" s="89"/>
      <c r="I223" s="279">
        <f t="shared" si="19"/>
        <v>0</v>
      </c>
      <c r="J223" s="279">
        <f t="shared" si="19"/>
        <v>0</v>
      </c>
    </row>
    <row r="224" spans="2:10">
      <c r="C224" s="107"/>
      <c r="D224" s="89"/>
      <c r="E224" s="106"/>
      <c r="F224" s="106"/>
      <c r="G224" s="89"/>
      <c r="H224" s="89"/>
      <c r="I224" s="279">
        <f t="shared" si="19"/>
        <v>0</v>
      </c>
      <c r="J224" s="279">
        <f t="shared" si="19"/>
        <v>0</v>
      </c>
    </row>
    <row r="226" spans="2:10" ht="14.25">
      <c r="B226" s="318" t="s">
        <v>124</v>
      </c>
      <c r="C226" s="346"/>
      <c r="D226" s="347"/>
      <c r="E226" s="347"/>
      <c r="F226" s="347"/>
      <c r="G226" s="347"/>
      <c r="H226" s="347"/>
      <c r="I226" s="347"/>
      <c r="J226" s="347"/>
    </row>
    <row r="227" spans="2:10">
      <c r="B227" s="70" t="s">
        <v>88</v>
      </c>
      <c r="E227" s="121"/>
      <c r="F227" s="121"/>
      <c r="G227" s="121">
        <v>37</v>
      </c>
      <c r="H227" s="121">
        <v>40</v>
      </c>
      <c r="I227" s="121">
        <v>37</v>
      </c>
      <c r="J227" s="121">
        <v>40</v>
      </c>
    </row>
    <row r="228" spans="2:10">
      <c r="B228" s="70" t="s">
        <v>223</v>
      </c>
      <c r="C228" s="348"/>
      <c r="D228" s="121"/>
      <c r="E228" s="121"/>
      <c r="F228" s="121"/>
      <c r="G228" s="121">
        <v>11</v>
      </c>
      <c r="H228" s="121">
        <v>11</v>
      </c>
      <c r="I228" s="121">
        <v>11</v>
      </c>
      <c r="J228" s="121">
        <v>11</v>
      </c>
    </row>
    <row r="229" spans="2:10">
      <c r="B229" s="103" t="s">
        <v>1843</v>
      </c>
      <c r="C229" s="332"/>
      <c r="D229" s="349"/>
      <c r="E229" s="321"/>
      <c r="F229" s="321"/>
      <c r="G229" s="321">
        <v>37</v>
      </c>
      <c r="H229" s="321">
        <v>40</v>
      </c>
      <c r="I229" s="321">
        <v>37</v>
      </c>
      <c r="J229" s="321">
        <v>40</v>
      </c>
    </row>
    <row r="230" spans="2:10">
      <c r="B230" s="103" t="s">
        <v>1844</v>
      </c>
      <c r="C230" s="332"/>
      <c r="D230" s="349"/>
      <c r="E230" s="321"/>
      <c r="F230" s="321"/>
      <c r="G230" s="321"/>
      <c r="H230" s="321"/>
      <c r="I230" s="321"/>
      <c r="J230" s="321"/>
    </row>
    <row r="231" spans="2:10">
      <c r="B231" s="70" t="s">
        <v>158</v>
      </c>
      <c r="D231" s="317"/>
      <c r="G231" s="366">
        <v>3178</v>
      </c>
      <c r="H231" s="366">
        <v>3500</v>
      </c>
      <c r="I231" s="366">
        <v>3178</v>
      </c>
      <c r="J231" s="366">
        <v>3500</v>
      </c>
    </row>
    <row r="232" spans="2:10">
      <c r="C232" s="333" t="s">
        <v>159</v>
      </c>
      <c r="D232" s="126" t="s">
        <v>1870</v>
      </c>
      <c r="E232" s="89"/>
      <c r="F232" s="89"/>
      <c r="G232" s="167">
        <v>1842</v>
      </c>
      <c r="H232" s="167">
        <v>2000</v>
      </c>
      <c r="I232" s="279">
        <f>SUM(E232,G232)</f>
        <v>1842</v>
      </c>
      <c r="J232" s="279">
        <f>SUM(F232,H232)</f>
        <v>2000</v>
      </c>
    </row>
    <row r="233" spans="2:10">
      <c r="C233" s="333" t="s">
        <v>162</v>
      </c>
      <c r="D233" s="126" t="s">
        <v>1871</v>
      </c>
      <c r="E233" s="89"/>
      <c r="F233" s="89"/>
      <c r="G233" s="167">
        <v>1336</v>
      </c>
      <c r="H233" s="167">
        <v>1500</v>
      </c>
      <c r="I233" s="279">
        <f>SUM(E233,G233)</f>
        <v>1336</v>
      </c>
      <c r="J233" s="279">
        <f>SUM(F233,H233)</f>
        <v>1500</v>
      </c>
    </row>
    <row r="234" spans="2:10">
      <c r="B234" s="345" t="s">
        <v>164</v>
      </c>
      <c r="D234" s="350"/>
    </row>
    <row r="235" spans="2:10">
      <c r="C235" s="333" t="s">
        <v>165</v>
      </c>
      <c r="D235" s="126" t="s">
        <v>1872</v>
      </c>
      <c r="E235" s="89"/>
      <c r="F235" s="89"/>
      <c r="G235" s="89"/>
      <c r="H235" s="89"/>
      <c r="I235" s="279">
        <f>SUM(E235,G235)</f>
        <v>0</v>
      </c>
      <c r="J235" s="279">
        <f>SUM(F235,H235)</f>
        <v>0</v>
      </c>
    </row>
    <row r="236" spans="2:10">
      <c r="C236" s="333" t="s">
        <v>166</v>
      </c>
      <c r="D236" s="126" t="s">
        <v>1873</v>
      </c>
      <c r="E236" s="89"/>
      <c r="F236" s="89"/>
      <c r="G236" s="89"/>
      <c r="H236" s="89"/>
      <c r="I236" s="279">
        <f>SUM(E236,G236)</f>
        <v>0</v>
      </c>
      <c r="J236" s="279">
        <f>SUM(F236,H236)</f>
        <v>0</v>
      </c>
    </row>
    <row r="237" spans="2:10">
      <c r="B237" s="103" t="s">
        <v>277</v>
      </c>
      <c r="D237" s="103"/>
      <c r="E237" s="351"/>
      <c r="F237" s="351"/>
      <c r="G237" s="351"/>
      <c r="H237" s="351"/>
      <c r="I237" s="351"/>
      <c r="J237" s="351"/>
    </row>
    <row r="238" spans="2:10">
      <c r="C238" s="334" t="s">
        <v>167</v>
      </c>
      <c r="D238" s="210" t="s">
        <v>1869</v>
      </c>
      <c r="E238" s="134"/>
      <c r="F238" s="134"/>
      <c r="G238" s="134"/>
      <c r="H238" s="134"/>
      <c r="I238" s="279">
        <f>SUM(E238,G238)</f>
        <v>0</v>
      </c>
      <c r="J238" s="279">
        <f>SUM(F238,H238)</f>
        <v>0</v>
      </c>
    </row>
  </sheetData>
  <autoFilter ref="A6:K186" xr:uid="{7923A679-36A1-4029-A61C-57801FADEE68}">
    <filterColumn colId="4" showButton="0"/>
    <filterColumn colId="6" showButton="0"/>
    <filterColumn colId="8" showButton="0"/>
  </autoFilter>
  <pageMargins left="0.74803040244969399" right="0.74803040244969399" top="0.98425196850393704" bottom="0.98425196850393704" header="0.51180993000874897" footer="0.51180993000874897"/>
  <pageSetup paperSize="9" scale="55" fitToHeight="0" orientation="landscape" verticalDpi="1200" r:id="rId1"/>
  <headerFooter alignWithMargins="0"/>
  <rowBreaks count="1" manualBreakCount="1">
    <brk id="6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7F6E-F1A7-4C81-A21C-2C50B604EF8A}">
  <dimension ref="A1:K121"/>
  <sheetViews>
    <sheetView view="pageBreakPreview" topLeftCell="A61" zoomScale="60" zoomScaleNormal="100" workbookViewId="0">
      <selection activeCell="B25" sqref="B25:D25"/>
      <pivotSelection pane="bottomRight" showHeader="1" extendable="1" axis="axisRow" dimension="1" start="17" min="17" max="19" activeRow="24" activeCol="1" previousRow="24" previousCol="1" click="1" r:id="rId1">
        <pivotArea dataOnly="0" outline="0" fieldPosition="0">
          <references count="1">
            <reference field="3" count="1">
              <x v="27"/>
            </reference>
          </references>
        </pivotArea>
      </pivotSelection>
    </sheetView>
  </sheetViews>
  <sheetFormatPr defaultRowHeight="12.75"/>
  <cols>
    <col min="1" max="1" width="11.85546875" customWidth="1"/>
    <col min="2" max="2" width="100.7109375" customWidth="1"/>
    <col min="3" max="3" width="16.85546875" customWidth="1"/>
    <col min="4" max="4" width="16.7109375" customWidth="1"/>
  </cols>
  <sheetData>
    <row r="1" spans="1:11">
      <c r="A1" s="156"/>
      <c r="B1" s="157" t="s">
        <v>171</v>
      </c>
      <c r="C1" s="335" t="s">
        <v>1916</v>
      </c>
      <c r="D1" s="152"/>
      <c r="E1" s="152"/>
      <c r="F1" s="152"/>
      <c r="G1" s="154"/>
      <c r="H1" s="70"/>
      <c r="I1" s="70"/>
      <c r="J1" s="70"/>
      <c r="K1" s="70"/>
    </row>
    <row r="2" spans="1:11">
      <c r="A2" s="156"/>
      <c r="B2" s="157" t="s">
        <v>172</v>
      </c>
      <c r="C2" s="335"/>
      <c r="D2" s="152"/>
      <c r="E2" s="152"/>
      <c r="F2" s="152"/>
      <c r="G2" s="154"/>
      <c r="H2" s="70"/>
      <c r="I2" s="70"/>
      <c r="J2" s="70"/>
      <c r="K2" s="70"/>
    </row>
    <row r="3" spans="1:11">
      <c r="A3" s="156"/>
      <c r="B3" s="157"/>
      <c r="C3" s="335"/>
      <c r="D3" s="152"/>
      <c r="E3" s="152"/>
      <c r="F3" s="152"/>
      <c r="G3" s="319"/>
      <c r="H3" s="70"/>
      <c r="I3" s="70"/>
      <c r="J3" s="70"/>
      <c r="K3" s="70"/>
    </row>
    <row r="4" spans="1:11" ht="14.25">
      <c r="A4" s="156"/>
      <c r="B4" s="157" t="s">
        <v>1867</v>
      </c>
      <c r="C4" s="149" t="s">
        <v>1866</v>
      </c>
      <c r="D4" s="153"/>
      <c r="E4" s="153"/>
      <c r="F4" s="155"/>
      <c r="G4" s="3"/>
      <c r="H4" s="3"/>
      <c r="I4" s="3"/>
      <c r="J4" s="3"/>
      <c r="K4" s="3"/>
    </row>
    <row r="5" spans="1:11">
      <c r="A5" s="368" t="s">
        <v>1874</v>
      </c>
    </row>
    <row r="6" spans="1:11">
      <c r="A6" s="368" t="s">
        <v>1875</v>
      </c>
    </row>
    <row r="7" spans="1:11" ht="25.5">
      <c r="A7" s="367" t="s">
        <v>55</v>
      </c>
      <c r="B7" s="367" t="s">
        <v>215</v>
      </c>
      <c r="C7" s="381" t="s">
        <v>1905</v>
      </c>
      <c r="D7" s="381" t="s">
        <v>1906</v>
      </c>
    </row>
    <row r="8" spans="1:11">
      <c r="A8" t="s">
        <v>159</v>
      </c>
      <c r="B8" t="s">
        <v>1870</v>
      </c>
      <c r="C8">
        <v>1842</v>
      </c>
      <c r="D8" s="381">
        <v>2000</v>
      </c>
    </row>
    <row r="9" spans="1:11">
      <c r="A9" t="s">
        <v>162</v>
      </c>
      <c r="B9" t="s">
        <v>1871</v>
      </c>
      <c r="C9">
        <v>1336</v>
      </c>
      <c r="D9" s="381">
        <v>1500</v>
      </c>
    </row>
    <row r="10" spans="1:11">
      <c r="A10" t="s">
        <v>166</v>
      </c>
      <c r="B10" t="s">
        <v>1873</v>
      </c>
      <c r="C10">
        <v>0</v>
      </c>
      <c r="D10" s="381">
        <v>0</v>
      </c>
    </row>
    <row r="11" spans="1:11">
      <c r="A11" t="s">
        <v>165</v>
      </c>
      <c r="B11" t="s">
        <v>1872</v>
      </c>
      <c r="C11">
        <v>0</v>
      </c>
      <c r="D11" s="381">
        <v>0</v>
      </c>
    </row>
    <row r="12" spans="1:11">
      <c r="A12" t="s">
        <v>167</v>
      </c>
      <c r="B12" t="s">
        <v>1869</v>
      </c>
      <c r="C12">
        <v>0</v>
      </c>
      <c r="D12" s="381">
        <v>0</v>
      </c>
    </row>
    <row r="13" spans="1:11">
      <c r="A13" t="s">
        <v>1846</v>
      </c>
      <c r="B13" t="s">
        <v>1814</v>
      </c>
      <c r="C13">
        <v>0</v>
      </c>
      <c r="D13" s="381">
        <v>0</v>
      </c>
    </row>
    <row r="14" spans="1:11">
      <c r="A14" t="s">
        <v>1847</v>
      </c>
      <c r="B14" t="s">
        <v>1815</v>
      </c>
      <c r="C14">
        <v>0</v>
      </c>
      <c r="D14" s="381">
        <v>0</v>
      </c>
    </row>
    <row r="15" spans="1:11">
      <c r="A15" t="s">
        <v>1848</v>
      </c>
      <c r="B15" t="s">
        <v>1816</v>
      </c>
      <c r="C15">
        <v>0</v>
      </c>
      <c r="D15" s="381">
        <v>0</v>
      </c>
    </row>
    <row r="16" spans="1:11">
      <c r="A16" t="s">
        <v>1849</v>
      </c>
      <c r="B16" t="s">
        <v>1817</v>
      </c>
      <c r="C16">
        <v>0</v>
      </c>
      <c r="D16" s="381">
        <v>0</v>
      </c>
    </row>
    <row r="17" spans="1:4">
      <c r="A17" t="s">
        <v>137</v>
      </c>
      <c r="B17" t="s">
        <v>146</v>
      </c>
      <c r="C17">
        <v>0</v>
      </c>
      <c r="D17" s="381">
        <v>0</v>
      </c>
    </row>
    <row r="18" spans="1:4">
      <c r="A18" t="s">
        <v>133</v>
      </c>
      <c r="B18" t="s">
        <v>134</v>
      </c>
      <c r="C18">
        <v>0</v>
      </c>
      <c r="D18" s="381">
        <v>0</v>
      </c>
    </row>
    <row r="19" spans="1:4">
      <c r="A19" t="s">
        <v>135</v>
      </c>
      <c r="B19" t="s">
        <v>136</v>
      </c>
      <c r="C19">
        <v>0</v>
      </c>
      <c r="D19" s="381">
        <v>0</v>
      </c>
    </row>
    <row r="20" spans="1:4">
      <c r="A20" t="s">
        <v>143</v>
      </c>
      <c r="B20" t="s">
        <v>144</v>
      </c>
      <c r="C20">
        <v>0</v>
      </c>
      <c r="D20" s="381">
        <v>0</v>
      </c>
    </row>
    <row r="21" spans="1:4">
      <c r="B21" t="s">
        <v>1972</v>
      </c>
      <c r="C21">
        <v>0</v>
      </c>
      <c r="D21" s="381">
        <v>0</v>
      </c>
    </row>
    <row r="22" spans="1:4">
      <c r="A22" t="s">
        <v>140</v>
      </c>
      <c r="B22" t="s">
        <v>145</v>
      </c>
      <c r="C22">
        <v>0</v>
      </c>
      <c r="D22" s="381">
        <v>0</v>
      </c>
    </row>
    <row r="23" spans="1:4">
      <c r="A23" t="s">
        <v>141</v>
      </c>
      <c r="B23" t="s">
        <v>142</v>
      </c>
      <c r="C23">
        <v>0</v>
      </c>
      <c r="D23" s="381">
        <v>0</v>
      </c>
    </row>
    <row r="24" spans="1:4">
      <c r="B24" t="s">
        <v>1971</v>
      </c>
      <c r="C24">
        <v>0</v>
      </c>
      <c r="D24" s="381">
        <v>0</v>
      </c>
    </row>
    <row r="25" spans="1:4">
      <c r="A25" t="s">
        <v>138</v>
      </c>
      <c r="B25" t="s">
        <v>1969</v>
      </c>
      <c r="C25">
        <v>0</v>
      </c>
      <c r="D25" s="381">
        <v>0</v>
      </c>
    </row>
    <row r="26" spans="1:4">
      <c r="B26" t="s">
        <v>1889</v>
      </c>
      <c r="C26">
        <v>0</v>
      </c>
      <c r="D26" s="381">
        <v>0</v>
      </c>
    </row>
    <row r="27" spans="1:4">
      <c r="A27" t="s">
        <v>139</v>
      </c>
      <c r="B27" t="s">
        <v>1970</v>
      </c>
      <c r="C27">
        <v>0</v>
      </c>
      <c r="D27" s="381">
        <v>0</v>
      </c>
    </row>
    <row r="28" spans="1:4">
      <c r="B28" t="s">
        <v>1886</v>
      </c>
      <c r="C28">
        <v>0</v>
      </c>
      <c r="D28" s="381">
        <v>0</v>
      </c>
    </row>
    <row r="29" spans="1:4">
      <c r="A29" t="s">
        <v>148</v>
      </c>
      <c r="B29" t="s">
        <v>1888</v>
      </c>
      <c r="C29">
        <v>0</v>
      </c>
      <c r="D29" s="381">
        <v>0</v>
      </c>
    </row>
    <row r="30" spans="1:4">
      <c r="A30" t="s">
        <v>147</v>
      </c>
      <c r="B30" t="s">
        <v>1887</v>
      </c>
      <c r="C30">
        <v>0</v>
      </c>
      <c r="D30" s="381">
        <v>0</v>
      </c>
    </row>
    <row r="31" spans="1:4">
      <c r="A31" t="s">
        <v>233</v>
      </c>
      <c r="B31" t="s">
        <v>149</v>
      </c>
      <c r="C31">
        <v>0</v>
      </c>
      <c r="D31" s="381">
        <v>0</v>
      </c>
    </row>
    <row r="32" spans="1:4">
      <c r="A32" t="s">
        <v>231</v>
      </c>
      <c r="B32" t="s">
        <v>1891</v>
      </c>
      <c r="C32">
        <v>0</v>
      </c>
      <c r="D32" s="381">
        <v>0</v>
      </c>
    </row>
    <row r="33" spans="1:4">
      <c r="A33" t="s">
        <v>232</v>
      </c>
      <c r="B33" t="s">
        <v>1890</v>
      </c>
      <c r="C33">
        <v>0</v>
      </c>
      <c r="D33" s="381">
        <v>0</v>
      </c>
    </row>
    <row r="34" spans="1:4">
      <c r="A34" t="s">
        <v>235</v>
      </c>
      <c r="B34" t="s">
        <v>153</v>
      </c>
      <c r="C34">
        <v>0</v>
      </c>
      <c r="D34" s="381">
        <v>0</v>
      </c>
    </row>
    <row r="35" spans="1:4">
      <c r="A35" t="s">
        <v>234</v>
      </c>
      <c r="B35" t="s">
        <v>154</v>
      </c>
      <c r="C35">
        <v>0</v>
      </c>
      <c r="D35" s="381">
        <v>0</v>
      </c>
    </row>
    <row r="36" spans="1:4">
      <c r="A36" t="s">
        <v>237</v>
      </c>
      <c r="B36" t="s">
        <v>151</v>
      </c>
      <c r="C36">
        <v>0</v>
      </c>
      <c r="D36" s="381">
        <v>0</v>
      </c>
    </row>
    <row r="37" spans="1:4">
      <c r="A37" t="s">
        <v>238</v>
      </c>
      <c r="B37" t="s">
        <v>152</v>
      </c>
      <c r="C37">
        <v>0</v>
      </c>
      <c r="D37" s="381">
        <v>0</v>
      </c>
    </row>
    <row r="38" spans="1:4">
      <c r="A38" t="s">
        <v>236</v>
      </c>
      <c r="B38" t="s">
        <v>150</v>
      </c>
      <c r="C38">
        <v>0</v>
      </c>
      <c r="D38" s="381">
        <v>0</v>
      </c>
    </row>
    <row r="39" spans="1:4">
      <c r="A39" t="s">
        <v>1920</v>
      </c>
      <c r="B39" t="s">
        <v>1921</v>
      </c>
      <c r="C39">
        <v>143</v>
      </c>
      <c r="D39" s="381">
        <v>150</v>
      </c>
    </row>
    <row r="40" spans="1:4">
      <c r="A40" t="s">
        <v>1922</v>
      </c>
      <c r="B40" t="s">
        <v>1923</v>
      </c>
      <c r="C40">
        <v>22</v>
      </c>
      <c r="D40" s="381">
        <v>25</v>
      </c>
    </row>
    <row r="41" spans="1:4">
      <c r="A41" t="s">
        <v>1924</v>
      </c>
      <c r="B41" t="s">
        <v>1925</v>
      </c>
      <c r="C41">
        <v>1</v>
      </c>
      <c r="D41" s="381">
        <v>3</v>
      </c>
    </row>
    <row r="42" spans="1:4">
      <c r="A42" t="s">
        <v>1926</v>
      </c>
      <c r="B42" t="s">
        <v>1927</v>
      </c>
      <c r="C42">
        <v>494</v>
      </c>
      <c r="D42" s="381">
        <v>500</v>
      </c>
    </row>
    <row r="43" spans="1:4">
      <c r="A43" t="s">
        <v>1928</v>
      </c>
      <c r="B43" t="s">
        <v>1929</v>
      </c>
      <c r="C43">
        <v>0</v>
      </c>
      <c r="D43" s="381">
        <v>20</v>
      </c>
    </row>
    <row r="44" spans="1:4">
      <c r="A44" t="s">
        <v>1930</v>
      </c>
      <c r="B44" t="s">
        <v>1931</v>
      </c>
      <c r="C44">
        <v>997</v>
      </c>
      <c r="D44" s="381">
        <v>1000</v>
      </c>
    </row>
    <row r="45" spans="1:4">
      <c r="A45" t="s">
        <v>1932</v>
      </c>
      <c r="B45" t="s">
        <v>1933</v>
      </c>
      <c r="C45">
        <v>1199</v>
      </c>
      <c r="D45" s="381">
        <v>1200</v>
      </c>
    </row>
    <row r="46" spans="1:4">
      <c r="A46" t="s">
        <v>1934</v>
      </c>
      <c r="B46" t="s">
        <v>1935</v>
      </c>
      <c r="C46">
        <v>1009</v>
      </c>
      <c r="D46" s="381">
        <v>1050</v>
      </c>
    </row>
    <row r="47" spans="1:4">
      <c r="A47" t="s">
        <v>1936</v>
      </c>
      <c r="B47" t="s">
        <v>1937</v>
      </c>
      <c r="C47">
        <v>0</v>
      </c>
      <c r="D47" s="381">
        <v>20</v>
      </c>
    </row>
    <row r="48" spans="1:4">
      <c r="A48" t="s">
        <v>1938</v>
      </c>
      <c r="B48" t="s">
        <v>1939</v>
      </c>
      <c r="C48">
        <v>0</v>
      </c>
      <c r="D48" s="381">
        <v>20</v>
      </c>
    </row>
    <row r="49" spans="1:4">
      <c r="A49" t="s">
        <v>1940</v>
      </c>
      <c r="B49" t="s">
        <v>1941</v>
      </c>
      <c r="C49">
        <v>62</v>
      </c>
      <c r="D49" s="381">
        <v>100</v>
      </c>
    </row>
    <row r="50" spans="1:4">
      <c r="A50" t="s">
        <v>1942</v>
      </c>
      <c r="B50" t="s">
        <v>1941</v>
      </c>
      <c r="C50">
        <v>21</v>
      </c>
      <c r="D50" s="381">
        <v>25</v>
      </c>
    </row>
    <row r="51" spans="1:4">
      <c r="A51" t="s">
        <v>1943</v>
      </c>
      <c r="B51" t="s">
        <v>1941</v>
      </c>
      <c r="C51">
        <v>329</v>
      </c>
      <c r="D51" s="381">
        <v>340</v>
      </c>
    </row>
    <row r="52" spans="1:4">
      <c r="A52" t="s">
        <v>1944</v>
      </c>
      <c r="B52" t="s">
        <v>1945</v>
      </c>
      <c r="C52">
        <v>552</v>
      </c>
      <c r="D52" s="381">
        <v>560</v>
      </c>
    </row>
    <row r="53" spans="1:4">
      <c r="A53" t="s">
        <v>1946</v>
      </c>
      <c r="B53" t="s">
        <v>1945</v>
      </c>
      <c r="C53">
        <v>4716</v>
      </c>
      <c r="D53" s="381">
        <v>4750</v>
      </c>
    </row>
    <row r="54" spans="1:4">
      <c r="A54" t="s">
        <v>1947</v>
      </c>
      <c r="B54" t="s">
        <v>1945</v>
      </c>
      <c r="C54">
        <v>1411</v>
      </c>
      <c r="D54" s="381">
        <v>1450</v>
      </c>
    </row>
    <row r="55" spans="1:4">
      <c r="A55" t="s">
        <v>1948</v>
      </c>
      <c r="B55" t="s">
        <v>1945</v>
      </c>
      <c r="C55">
        <v>11</v>
      </c>
      <c r="D55" s="381">
        <v>15</v>
      </c>
    </row>
    <row r="56" spans="1:4">
      <c r="A56" t="s">
        <v>1949</v>
      </c>
      <c r="B56" t="s">
        <v>1950</v>
      </c>
      <c r="C56">
        <v>16</v>
      </c>
      <c r="D56" s="381">
        <v>20</v>
      </c>
    </row>
    <row r="57" spans="1:4">
      <c r="A57" t="s">
        <v>1951</v>
      </c>
      <c r="B57" t="s">
        <v>1945</v>
      </c>
      <c r="C57">
        <v>4311</v>
      </c>
      <c r="D57" s="381">
        <v>4350</v>
      </c>
    </row>
    <row r="58" spans="1:4">
      <c r="A58" t="s">
        <v>1952</v>
      </c>
      <c r="B58" t="s">
        <v>1945</v>
      </c>
      <c r="C58">
        <v>8301</v>
      </c>
      <c r="D58" s="381">
        <v>8350</v>
      </c>
    </row>
    <row r="59" spans="1:4">
      <c r="A59" t="s">
        <v>1953</v>
      </c>
      <c r="B59" t="s">
        <v>1945</v>
      </c>
      <c r="C59">
        <v>5300</v>
      </c>
      <c r="D59" s="381">
        <v>5300</v>
      </c>
    </row>
    <row r="60" spans="1:4">
      <c r="A60" t="s">
        <v>1954</v>
      </c>
      <c r="B60" t="s">
        <v>1955</v>
      </c>
      <c r="C60">
        <v>484</v>
      </c>
      <c r="D60" s="381">
        <v>500</v>
      </c>
    </row>
    <row r="61" spans="1:4">
      <c r="A61" t="s">
        <v>1956</v>
      </c>
      <c r="B61" t="s">
        <v>1957</v>
      </c>
      <c r="C61">
        <v>1361</v>
      </c>
      <c r="D61" s="381">
        <v>1380</v>
      </c>
    </row>
    <row r="62" spans="1:4">
      <c r="A62" t="s">
        <v>1958</v>
      </c>
      <c r="B62" t="s">
        <v>1957</v>
      </c>
      <c r="C62">
        <v>4</v>
      </c>
      <c r="D62" s="381">
        <v>10</v>
      </c>
    </row>
    <row r="63" spans="1:4">
      <c r="A63" t="s">
        <v>2077</v>
      </c>
      <c r="B63" t="s">
        <v>2079</v>
      </c>
      <c r="C63">
        <v>0</v>
      </c>
      <c r="D63" s="381">
        <v>20</v>
      </c>
    </row>
    <row r="64" spans="1:4">
      <c r="A64" t="s">
        <v>2078</v>
      </c>
      <c r="B64" t="s">
        <v>2080</v>
      </c>
      <c r="C64">
        <v>0</v>
      </c>
      <c r="D64" s="381">
        <v>20</v>
      </c>
    </row>
    <row r="65" spans="1:4">
      <c r="A65" t="s">
        <v>1959</v>
      </c>
      <c r="B65" t="s">
        <v>1960</v>
      </c>
      <c r="C65">
        <v>4</v>
      </c>
      <c r="D65" s="381">
        <v>10</v>
      </c>
    </row>
    <row r="66" spans="1:4">
      <c r="A66" t="s">
        <v>1961</v>
      </c>
      <c r="B66" t="s">
        <v>1962</v>
      </c>
      <c r="C66">
        <v>0</v>
      </c>
      <c r="D66" s="381">
        <v>10</v>
      </c>
    </row>
    <row r="67" spans="1:4">
      <c r="A67" t="s">
        <v>1963</v>
      </c>
      <c r="B67" t="s">
        <v>1964</v>
      </c>
      <c r="C67">
        <v>5</v>
      </c>
      <c r="D67" s="381">
        <v>20</v>
      </c>
    </row>
    <row r="68" spans="1:4">
      <c r="A68" t="s">
        <v>1965</v>
      </c>
      <c r="B68" t="s">
        <v>1966</v>
      </c>
      <c r="C68">
        <v>1</v>
      </c>
      <c r="D68" s="381">
        <v>10</v>
      </c>
    </row>
    <row r="69" spans="1:4">
      <c r="A69" t="s">
        <v>1967</v>
      </c>
      <c r="B69" t="s">
        <v>1968</v>
      </c>
      <c r="C69">
        <v>1</v>
      </c>
      <c r="D69" s="381">
        <v>10</v>
      </c>
    </row>
    <row r="70" spans="1:4">
      <c r="A70" t="s">
        <v>1973</v>
      </c>
      <c r="B70" t="s">
        <v>1974</v>
      </c>
      <c r="C70">
        <v>1860</v>
      </c>
      <c r="D70" s="381">
        <v>1860</v>
      </c>
    </row>
    <row r="71" spans="1:4">
      <c r="A71" t="s">
        <v>1975</v>
      </c>
      <c r="B71" t="s">
        <v>1976</v>
      </c>
      <c r="C71">
        <v>5597</v>
      </c>
      <c r="D71" s="381">
        <v>6000</v>
      </c>
    </row>
    <row r="72" spans="1:4">
      <c r="A72" t="s">
        <v>1977</v>
      </c>
      <c r="B72" t="s">
        <v>1978</v>
      </c>
      <c r="C72">
        <v>0</v>
      </c>
      <c r="D72" s="381">
        <v>0</v>
      </c>
    </row>
    <row r="73" spans="1:4">
      <c r="A73" t="s">
        <v>1979</v>
      </c>
      <c r="B73" t="s">
        <v>1980</v>
      </c>
      <c r="C73">
        <v>92</v>
      </c>
      <c r="D73" s="381">
        <v>100</v>
      </c>
    </row>
    <row r="74" spans="1:4">
      <c r="A74" t="s">
        <v>1981</v>
      </c>
      <c r="B74" t="s">
        <v>1982</v>
      </c>
      <c r="C74">
        <v>0</v>
      </c>
      <c r="D74" s="381">
        <v>50</v>
      </c>
    </row>
    <row r="75" spans="1:4">
      <c r="A75" t="s">
        <v>1983</v>
      </c>
      <c r="B75" t="s">
        <v>1984</v>
      </c>
      <c r="C75">
        <v>92</v>
      </c>
      <c r="D75" s="381">
        <v>100</v>
      </c>
    </row>
    <row r="76" spans="1:4">
      <c r="A76" t="s">
        <v>1985</v>
      </c>
      <c r="B76" t="s">
        <v>1986</v>
      </c>
      <c r="C76">
        <v>0</v>
      </c>
      <c r="D76" s="381">
        <v>5</v>
      </c>
    </row>
    <row r="77" spans="1:4">
      <c r="A77" t="s">
        <v>1987</v>
      </c>
      <c r="B77" t="s">
        <v>1988</v>
      </c>
      <c r="C77">
        <v>2</v>
      </c>
      <c r="D77" s="381">
        <v>15</v>
      </c>
    </row>
    <row r="78" spans="1:4">
      <c r="A78" t="s">
        <v>1989</v>
      </c>
      <c r="B78" t="s">
        <v>1990</v>
      </c>
      <c r="C78">
        <v>390</v>
      </c>
      <c r="D78" s="381">
        <v>400</v>
      </c>
    </row>
    <row r="79" spans="1:4">
      <c r="A79" t="s">
        <v>1991</v>
      </c>
      <c r="B79" t="s">
        <v>1992</v>
      </c>
      <c r="C79">
        <v>70</v>
      </c>
      <c r="D79" s="381">
        <v>70</v>
      </c>
    </row>
    <row r="80" spans="1:4">
      <c r="A80" t="s">
        <v>1993</v>
      </c>
      <c r="B80" t="s">
        <v>1994</v>
      </c>
      <c r="C80">
        <v>150</v>
      </c>
      <c r="D80" s="381">
        <v>150</v>
      </c>
    </row>
    <row r="81" spans="1:4">
      <c r="A81" t="s">
        <v>1995</v>
      </c>
      <c r="B81" t="s">
        <v>1996</v>
      </c>
      <c r="C81">
        <v>448</v>
      </c>
      <c r="D81" s="381">
        <v>450</v>
      </c>
    </row>
    <row r="82" spans="1:4">
      <c r="A82" t="s">
        <v>1997</v>
      </c>
      <c r="B82" t="s">
        <v>1998</v>
      </c>
      <c r="C82">
        <v>385</v>
      </c>
      <c r="D82" s="381">
        <v>400</v>
      </c>
    </row>
    <row r="83" spans="1:4">
      <c r="A83" t="s">
        <v>1999</v>
      </c>
      <c r="B83" t="s">
        <v>2000</v>
      </c>
      <c r="C83">
        <v>0</v>
      </c>
      <c r="D83" s="381">
        <v>500</v>
      </c>
    </row>
    <row r="84" spans="1:4">
      <c r="A84" t="s">
        <v>2001</v>
      </c>
      <c r="B84" t="s">
        <v>2002</v>
      </c>
      <c r="C84">
        <v>410</v>
      </c>
      <c r="D84" s="381">
        <v>420</v>
      </c>
    </row>
    <row r="85" spans="1:4">
      <c r="A85" t="s">
        <v>2003</v>
      </c>
      <c r="B85" t="s">
        <v>2004</v>
      </c>
      <c r="C85">
        <v>798</v>
      </c>
      <c r="D85" s="381">
        <v>800</v>
      </c>
    </row>
    <row r="86" spans="1:4">
      <c r="A86" t="s">
        <v>2005</v>
      </c>
      <c r="B86" t="s">
        <v>2006</v>
      </c>
      <c r="C86">
        <v>580</v>
      </c>
      <c r="D86" s="381">
        <v>600</v>
      </c>
    </row>
    <row r="87" spans="1:4">
      <c r="A87" t="s">
        <v>2007</v>
      </c>
      <c r="B87" t="s">
        <v>2008</v>
      </c>
      <c r="C87">
        <v>182</v>
      </c>
      <c r="D87" s="381">
        <v>190</v>
      </c>
    </row>
    <row r="88" spans="1:4">
      <c r="A88" t="s">
        <v>2009</v>
      </c>
      <c r="B88" t="s">
        <v>2010</v>
      </c>
      <c r="C88">
        <v>0</v>
      </c>
      <c r="D88" s="381">
        <v>0</v>
      </c>
    </row>
    <row r="89" spans="1:4">
      <c r="A89" t="s">
        <v>2011</v>
      </c>
      <c r="B89" t="s">
        <v>2012</v>
      </c>
      <c r="C89">
        <v>565</v>
      </c>
      <c r="D89" s="381">
        <v>800</v>
      </c>
    </row>
    <row r="90" spans="1:4">
      <c r="A90" t="s">
        <v>2013</v>
      </c>
      <c r="B90" t="s">
        <v>2014</v>
      </c>
      <c r="C90">
        <v>456</v>
      </c>
      <c r="D90" s="381">
        <v>470</v>
      </c>
    </row>
    <row r="91" spans="1:4">
      <c r="A91" t="s">
        <v>2015</v>
      </c>
      <c r="B91" t="s">
        <v>2016</v>
      </c>
      <c r="C91">
        <v>725</v>
      </c>
      <c r="D91" s="381">
        <v>725</v>
      </c>
    </row>
    <row r="92" spans="1:4">
      <c r="A92" t="s">
        <v>2017</v>
      </c>
      <c r="B92" t="s">
        <v>2018</v>
      </c>
      <c r="C92">
        <v>378</v>
      </c>
      <c r="D92" s="381">
        <v>380</v>
      </c>
    </row>
    <row r="93" spans="1:4">
      <c r="A93" t="s">
        <v>2019</v>
      </c>
      <c r="B93" t="s">
        <v>2020</v>
      </c>
      <c r="C93">
        <v>189</v>
      </c>
      <c r="D93" s="381">
        <v>190</v>
      </c>
    </row>
    <row r="94" spans="1:4">
      <c r="A94" t="s">
        <v>2021</v>
      </c>
      <c r="B94" t="s">
        <v>2022</v>
      </c>
      <c r="C94">
        <v>0</v>
      </c>
      <c r="D94" s="381">
        <v>50</v>
      </c>
    </row>
    <row r="95" spans="1:4">
      <c r="A95" t="s">
        <v>2023</v>
      </c>
      <c r="B95" t="s">
        <v>2024</v>
      </c>
      <c r="D95" s="381"/>
    </row>
    <row r="96" spans="1:4">
      <c r="A96" t="s">
        <v>2025</v>
      </c>
      <c r="B96" t="s">
        <v>2026</v>
      </c>
      <c r="C96">
        <v>582</v>
      </c>
      <c r="D96" s="381">
        <v>590</v>
      </c>
    </row>
    <row r="97" spans="1:4">
      <c r="A97" t="s">
        <v>2027</v>
      </c>
      <c r="B97" t="s">
        <v>2028</v>
      </c>
      <c r="C97">
        <v>725</v>
      </c>
      <c r="D97" s="381">
        <v>725</v>
      </c>
    </row>
    <row r="98" spans="1:4">
      <c r="A98" t="s">
        <v>2029</v>
      </c>
      <c r="B98" t="s">
        <v>2030</v>
      </c>
      <c r="C98">
        <v>61</v>
      </c>
      <c r="D98" s="381">
        <v>65</v>
      </c>
    </row>
    <row r="99" spans="1:4">
      <c r="A99" t="s">
        <v>2031</v>
      </c>
      <c r="B99" t="s">
        <v>2032</v>
      </c>
      <c r="C99">
        <v>772</v>
      </c>
      <c r="D99" s="381">
        <v>800</v>
      </c>
    </row>
    <row r="100" spans="1:4">
      <c r="A100" t="s">
        <v>2033</v>
      </c>
      <c r="B100" t="s">
        <v>2034</v>
      </c>
      <c r="C100">
        <v>320</v>
      </c>
      <c r="D100" s="381">
        <v>330</v>
      </c>
    </row>
    <row r="101" spans="1:4">
      <c r="A101" t="s">
        <v>2035</v>
      </c>
      <c r="B101" t="s">
        <v>2036</v>
      </c>
      <c r="C101">
        <v>460</v>
      </c>
      <c r="D101" s="381">
        <v>470</v>
      </c>
    </row>
    <row r="102" spans="1:4">
      <c r="A102" t="s">
        <v>2037</v>
      </c>
      <c r="B102" t="s">
        <v>2038</v>
      </c>
      <c r="C102">
        <v>725</v>
      </c>
      <c r="D102" s="381">
        <v>730</v>
      </c>
    </row>
    <row r="103" spans="1:4">
      <c r="A103" t="s">
        <v>2039</v>
      </c>
      <c r="B103" t="s">
        <v>2040</v>
      </c>
      <c r="C103">
        <v>81</v>
      </c>
      <c r="D103" s="381">
        <v>85</v>
      </c>
    </row>
    <row r="104" spans="1:4">
      <c r="A104" t="s">
        <v>2041</v>
      </c>
      <c r="B104" t="s">
        <v>2042</v>
      </c>
      <c r="C104">
        <v>0</v>
      </c>
      <c r="D104" s="381">
        <v>60</v>
      </c>
    </row>
    <row r="105" spans="1:4">
      <c r="A105" t="s">
        <v>2043</v>
      </c>
      <c r="B105" t="s">
        <v>2044</v>
      </c>
      <c r="C105">
        <v>378</v>
      </c>
      <c r="D105" s="381">
        <v>400</v>
      </c>
    </row>
    <row r="106" spans="1:4">
      <c r="A106" t="s">
        <v>2045</v>
      </c>
      <c r="B106" t="s">
        <v>2046</v>
      </c>
      <c r="D106" s="381"/>
    </row>
    <row r="107" spans="1:4">
      <c r="A107" t="s">
        <v>2047</v>
      </c>
      <c r="B107" t="s">
        <v>2048</v>
      </c>
      <c r="C107">
        <v>773</v>
      </c>
      <c r="D107" s="381">
        <v>800</v>
      </c>
    </row>
    <row r="108" spans="1:4">
      <c r="A108" t="s">
        <v>2049</v>
      </c>
      <c r="B108" t="s">
        <v>2050</v>
      </c>
      <c r="D108" s="381">
        <v>50</v>
      </c>
    </row>
    <row r="109" spans="1:4">
      <c r="A109" t="s">
        <v>2051</v>
      </c>
      <c r="B109" t="s">
        <v>2052</v>
      </c>
      <c r="C109">
        <v>148</v>
      </c>
      <c r="D109" s="381">
        <v>150</v>
      </c>
    </row>
    <row r="110" spans="1:4">
      <c r="A110" t="s">
        <v>2053</v>
      </c>
      <c r="B110" t="s">
        <v>2054</v>
      </c>
      <c r="C110">
        <v>59</v>
      </c>
      <c r="D110" s="381">
        <v>70</v>
      </c>
    </row>
    <row r="111" spans="1:4">
      <c r="A111" t="s">
        <v>2055</v>
      </c>
      <c r="B111" t="s">
        <v>2056</v>
      </c>
      <c r="C111">
        <v>0</v>
      </c>
      <c r="D111" s="381">
        <v>10</v>
      </c>
    </row>
    <row r="112" spans="1:4">
      <c r="A112" t="s">
        <v>2057</v>
      </c>
      <c r="B112" t="s">
        <v>2058</v>
      </c>
      <c r="C112">
        <v>54</v>
      </c>
      <c r="D112" s="381">
        <v>60</v>
      </c>
    </row>
    <row r="113" spans="1:4">
      <c r="A113" t="s">
        <v>2059</v>
      </c>
      <c r="B113" t="s">
        <v>2060</v>
      </c>
      <c r="C113">
        <v>56</v>
      </c>
      <c r="D113" s="381">
        <v>70</v>
      </c>
    </row>
    <row r="114" spans="1:4">
      <c r="A114" t="s">
        <v>2061</v>
      </c>
      <c r="B114" t="s">
        <v>2062</v>
      </c>
      <c r="C114">
        <v>0</v>
      </c>
      <c r="D114" s="381">
        <v>50</v>
      </c>
    </row>
    <row r="115" spans="1:4">
      <c r="A115" t="s">
        <v>2063</v>
      </c>
      <c r="B115" t="s">
        <v>2064</v>
      </c>
      <c r="C115">
        <v>0</v>
      </c>
      <c r="D115" s="381">
        <v>20</v>
      </c>
    </row>
    <row r="116" spans="1:4">
      <c r="A116" t="s">
        <v>2065</v>
      </c>
      <c r="B116" t="s">
        <v>2066</v>
      </c>
      <c r="C116">
        <v>667</v>
      </c>
      <c r="D116" s="381">
        <v>680</v>
      </c>
    </row>
    <row r="117" spans="1:4">
      <c r="A117" t="s">
        <v>2067</v>
      </c>
      <c r="B117" t="s">
        <v>2068</v>
      </c>
      <c r="C117">
        <v>36</v>
      </c>
      <c r="D117" s="381">
        <v>40</v>
      </c>
    </row>
    <row r="118" spans="1:4">
      <c r="A118" t="s">
        <v>2069</v>
      </c>
      <c r="B118" t="s">
        <v>2070</v>
      </c>
      <c r="C118">
        <v>11</v>
      </c>
      <c r="D118" s="381">
        <v>15</v>
      </c>
    </row>
    <row r="119" spans="1:4">
      <c r="A119" t="s">
        <v>2071</v>
      </c>
      <c r="B119" t="s">
        <v>2072</v>
      </c>
      <c r="C119">
        <v>1</v>
      </c>
      <c r="D119" s="381">
        <v>10</v>
      </c>
    </row>
    <row r="120" spans="1:4">
      <c r="A120" t="s">
        <v>2073</v>
      </c>
      <c r="B120" t="s">
        <v>2074</v>
      </c>
      <c r="C120">
        <v>47</v>
      </c>
      <c r="D120" s="381">
        <v>70</v>
      </c>
    </row>
    <row r="121" spans="1:4">
      <c r="A121" t="s">
        <v>2075</v>
      </c>
      <c r="B121" t="s">
        <v>2076</v>
      </c>
      <c r="C121">
        <v>0</v>
      </c>
      <c r="D121" s="381">
        <v>100</v>
      </c>
    </row>
  </sheetData>
  <pageMargins left="0.7" right="0.7" top="0.75" bottom="0.75" header="0.3" footer="0.3"/>
  <pageSetup paperSize="9" scale="44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Q44"/>
  <sheetViews>
    <sheetView zoomScaleNormal="100" zoomScaleSheetLayoutView="100" workbookViewId="0">
      <selection activeCell="P10" sqref="P10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230"/>
      <c r="B1" s="231" t="s">
        <v>171</v>
      </c>
      <c r="C1" s="232" t="str">
        <f>'Kadar.ode.'!C1</f>
        <v>Унети назив здравствене установе</v>
      </c>
      <c r="D1" s="233"/>
      <c r="E1" s="233"/>
      <c r="F1" s="234"/>
    </row>
    <row r="2" spans="1:17">
      <c r="A2" s="230"/>
      <c r="B2" s="231" t="s">
        <v>172</v>
      </c>
      <c r="C2" s="232" t="str">
        <f>'Kadar.ode.'!C2</f>
        <v>Унети матични број здравствене установе</v>
      </c>
      <c r="D2" s="233"/>
      <c r="E2" s="233"/>
      <c r="F2" s="234"/>
    </row>
    <row r="3" spans="1:17">
      <c r="A3" s="230"/>
      <c r="B3" s="231" t="s">
        <v>173</v>
      </c>
      <c r="C3" s="232" t="str">
        <f>'Kadar.ode.'!C3</f>
        <v>01.01.2026.</v>
      </c>
      <c r="D3" s="233"/>
      <c r="E3" s="233"/>
      <c r="F3" s="234"/>
    </row>
    <row r="4" spans="1:17" ht="14.25">
      <c r="A4" s="230"/>
      <c r="B4" s="231" t="s">
        <v>1868</v>
      </c>
      <c r="C4" s="235" t="s">
        <v>214</v>
      </c>
      <c r="D4" s="236"/>
      <c r="E4" s="236"/>
      <c r="F4" s="237"/>
    </row>
    <row r="5" spans="1:17" ht="14.25">
      <c r="A5" s="230"/>
      <c r="B5" s="231" t="s">
        <v>213</v>
      </c>
      <c r="C5" s="235"/>
      <c r="D5" s="236"/>
      <c r="E5" s="236"/>
      <c r="F5" s="237"/>
    </row>
    <row r="8" spans="1:17">
      <c r="O8" s="2"/>
      <c r="Q8" s="259"/>
    </row>
    <row r="9" spans="1:17" ht="23.25" customHeight="1">
      <c r="A9" s="450" t="s">
        <v>6</v>
      </c>
      <c r="B9" s="448" t="s">
        <v>56</v>
      </c>
      <c r="C9" s="448" t="s">
        <v>170</v>
      </c>
      <c r="D9" s="448" t="s">
        <v>1758</v>
      </c>
      <c r="E9" s="448" t="s">
        <v>1759</v>
      </c>
      <c r="F9" s="448"/>
      <c r="G9" s="448" t="s">
        <v>1760</v>
      </c>
      <c r="H9" s="448"/>
      <c r="I9" s="448" t="s">
        <v>1761</v>
      </c>
      <c r="J9" s="448"/>
      <c r="K9" s="448" t="s">
        <v>1762</v>
      </c>
      <c r="L9" s="448"/>
      <c r="M9" s="448" t="s">
        <v>1763</v>
      </c>
      <c r="N9" s="448"/>
      <c r="O9" s="448" t="s">
        <v>1764</v>
      </c>
      <c r="P9" s="448"/>
      <c r="Q9"/>
    </row>
    <row r="10" spans="1:17" ht="25.5">
      <c r="A10" s="450"/>
      <c r="B10" s="448"/>
      <c r="C10" s="448"/>
      <c r="D10" s="448"/>
      <c r="E10" s="312" t="s">
        <v>1897</v>
      </c>
      <c r="F10" s="312" t="s">
        <v>1898</v>
      </c>
      <c r="G10" s="312" t="s">
        <v>1897</v>
      </c>
      <c r="H10" s="312" t="s">
        <v>1898</v>
      </c>
      <c r="I10" s="312" t="s">
        <v>1897</v>
      </c>
      <c r="J10" s="312" t="s">
        <v>1898</v>
      </c>
      <c r="K10" s="312" t="s">
        <v>1897</v>
      </c>
      <c r="L10" s="312" t="s">
        <v>1898</v>
      </c>
      <c r="M10" s="312" t="s">
        <v>1897</v>
      </c>
      <c r="N10" s="312" t="s">
        <v>1898</v>
      </c>
      <c r="O10" s="312" t="s">
        <v>1897</v>
      </c>
      <c r="P10" s="312" t="s">
        <v>1898</v>
      </c>
      <c r="Q10"/>
    </row>
    <row r="11" spans="1:17">
      <c r="A11" s="264">
        <v>1</v>
      </c>
      <c r="B11" s="261" t="s">
        <v>1755</v>
      </c>
      <c r="C11" s="264"/>
      <c r="D11" s="262"/>
      <c r="E11" s="262"/>
      <c r="F11" s="262"/>
      <c r="G11" s="262"/>
      <c r="H11" s="262"/>
      <c r="I11" s="263"/>
      <c r="J11" s="263"/>
      <c r="K11" s="263"/>
      <c r="L11" s="263"/>
      <c r="M11" s="263"/>
      <c r="N11" s="263"/>
      <c r="O11" s="263"/>
      <c r="P11" s="263"/>
      <c r="Q11"/>
    </row>
    <row r="12" spans="1:17">
      <c r="A12" s="264">
        <v>2</v>
      </c>
      <c r="B12" s="261" t="s">
        <v>1756</v>
      </c>
      <c r="C12" s="264"/>
      <c r="D12" s="262"/>
      <c r="E12" s="262"/>
      <c r="F12" s="262"/>
      <c r="G12" s="262"/>
      <c r="H12" s="262"/>
      <c r="I12" s="263"/>
      <c r="J12" s="263"/>
      <c r="K12" s="263"/>
      <c r="L12" s="263"/>
      <c r="M12" s="263"/>
      <c r="N12" s="263"/>
      <c r="O12" s="263"/>
      <c r="P12" s="263"/>
      <c r="Q12"/>
    </row>
    <row r="13" spans="1:17">
      <c r="A13" s="265">
        <v>3</v>
      </c>
      <c r="B13" s="261" t="s">
        <v>1757</v>
      </c>
      <c r="C13" s="264"/>
      <c r="D13" s="262"/>
      <c r="E13" s="262"/>
      <c r="F13" s="262"/>
      <c r="G13" s="262"/>
      <c r="H13" s="262"/>
      <c r="I13" s="263"/>
      <c r="J13" s="263"/>
      <c r="K13" s="263"/>
      <c r="L13" s="263"/>
      <c r="M13" s="263"/>
      <c r="N13" s="263"/>
      <c r="O13" s="263"/>
      <c r="P13" s="263"/>
      <c r="Q13"/>
    </row>
    <row r="14" spans="1:17">
      <c r="A14" s="264">
        <v>4</v>
      </c>
      <c r="B14" s="261"/>
      <c r="C14" s="264"/>
      <c r="D14" s="262"/>
      <c r="E14" s="262"/>
      <c r="F14" s="262"/>
      <c r="G14" s="262"/>
      <c r="H14" s="262"/>
      <c r="I14" s="263"/>
      <c r="J14" s="263"/>
      <c r="K14" s="263"/>
      <c r="L14" s="263"/>
      <c r="M14" s="263"/>
      <c r="N14" s="263"/>
      <c r="O14" s="263"/>
      <c r="P14" s="263"/>
      <c r="Q14"/>
    </row>
    <row r="15" spans="1:17">
      <c r="A15" s="264">
        <v>5</v>
      </c>
      <c r="B15" s="261"/>
      <c r="C15" s="264"/>
      <c r="D15" s="262"/>
      <c r="E15" s="262"/>
      <c r="F15" s="262"/>
      <c r="G15" s="262"/>
      <c r="H15" s="262"/>
      <c r="I15" s="263"/>
      <c r="J15" s="263"/>
      <c r="K15" s="263"/>
      <c r="L15" s="263"/>
      <c r="M15" s="263"/>
      <c r="N15" s="263"/>
      <c r="O15" s="263"/>
      <c r="P15" s="263"/>
      <c r="Q15"/>
    </row>
    <row r="16" spans="1:17">
      <c r="A16" s="264">
        <v>6</v>
      </c>
      <c r="B16" s="261"/>
      <c r="C16" s="264"/>
      <c r="D16" s="262"/>
      <c r="E16" s="262"/>
      <c r="F16" s="262"/>
      <c r="G16" s="262"/>
      <c r="H16" s="262"/>
      <c r="I16" s="263"/>
      <c r="J16" s="263"/>
      <c r="K16" s="263"/>
      <c r="L16" s="263"/>
      <c r="M16" s="263"/>
      <c r="N16" s="263"/>
      <c r="O16" s="263"/>
      <c r="P16" s="263"/>
      <c r="Q16"/>
    </row>
    <row r="17" spans="1:17">
      <c r="A17" s="264">
        <v>7</v>
      </c>
      <c r="B17" s="261"/>
      <c r="C17" s="266"/>
      <c r="D17" s="262"/>
      <c r="E17" s="262"/>
      <c r="F17" s="262"/>
      <c r="G17" s="262"/>
      <c r="H17" s="262"/>
      <c r="I17" s="263"/>
      <c r="J17" s="263"/>
      <c r="K17" s="263"/>
      <c r="L17" s="263"/>
      <c r="M17" s="263"/>
      <c r="N17" s="263"/>
      <c r="O17" s="263"/>
      <c r="P17" s="263"/>
      <c r="Q17"/>
    </row>
    <row r="18" spans="1:17">
      <c r="A18" s="264">
        <v>8</v>
      </c>
      <c r="B18" s="261"/>
      <c r="C18" s="266"/>
      <c r="D18" s="262"/>
      <c r="E18" s="262"/>
      <c r="F18" s="262"/>
      <c r="G18" s="262"/>
      <c r="H18" s="262"/>
      <c r="I18" s="263"/>
      <c r="J18" s="263"/>
      <c r="K18" s="263"/>
      <c r="L18" s="263"/>
      <c r="M18" s="263"/>
      <c r="N18" s="263"/>
      <c r="O18" s="263"/>
      <c r="P18" s="263"/>
      <c r="Q18"/>
    </row>
    <row r="19" spans="1:17">
      <c r="A19" s="264">
        <v>9</v>
      </c>
      <c r="B19" s="261"/>
      <c r="C19" s="266"/>
      <c r="D19" s="262"/>
      <c r="E19" s="262"/>
      <c r="F19" s="262"/>
      <c r="G19" s="262"/>
      <c r="H19" s="262"/>
      <c r="I19" s="263"/>
      <c r="J19" s="263"/>
      <c r="K19" s="263"/>
      <c r="L19" s="263"/>
      <c r="M19" s="263"/>
      <c r="N19" s="263"/>
      <c r="O19" s="263"/>
      <c r="P19" s="263"/>
      <c r="Q19"/>
    </row>
    <row r="20" spans="1:17">
      <c r="A20" s="264">
        <v>10</v>
      </c>
      <c r="B20" s="261"/>
      <c r="C20" s="261"/>
      <c r="D20" s="267"/>
      <c r="E20" s="267"/>
      <c r="F20" s="267"/>
      <c r="G20" s="267"/>
      <c r="H20" s="267"/>
      <c r="I20" s="268"/>
      <c r="J20" s="268"/>
      <c r="K20" s="268"/>
      <c r="L20" s="268"/>
      <c r="M20" s="268"/>
      <c r="N20" s="268"/>
      <c r="O20" s="268"/>
      <c r="P20" s="268"/>
      <c r="Q20"/>
    </row>
    <row r="21" spans="1:17">
      <c r="A21" s="261" t="s">
        <v>2</v>
      </c>
      <c r="B21" s="261"/>
      <c r="C21" s="264">
        <f>SUM(C11:C20)</f>
        <v>0</v>
      </c>
      <c r="D21" s="264">
        <f t="shared" ref="D21:P21" si="0">SUM(D11:D20)</f>
        <v>0</v>
      </c>
      <c r="E21" s="264">
        <f t="shared" si="0"/>
        <v>0</v>
      </c>
      <c r="F21" s="264">
        <f t="shared" si="0"/>
        <v>0</v>
      </c>
      <c r="G21" s="264">
        <f t="shared" si="0"/>
        <v>0</v>
      </c>
      <c r="H21" s="264">
        <f t="shared" si="0"/>
        <v>0</v>
      </c>
      <c r="I21" s="264">
        <f t="shared" si="0"/>
        <v>0</v>
      </c>
      <c r="J21" s="264">
        <f t="shared" si="0"/>
        <v>0</v>
      </c>
      <c r="K21" s="264">
        <f t="shared" si="0"/>
        <v>0</v>
      </c>
      <c r="L21" s="264">
        <f t="shared" si="0"/>
        <v>0</v>
      </c>
      <c r="M21" s="264">
        <f t="shared" si="0"/>
        <v>0</v>
      </c>
      <c r="N21" s="264">
        <f t="shared" si="0"/>
        <v>0</v>
      </c>
      <c r="O21" s="264">
        <f t="shared" si="0"/>
        <v>0</v>
      </c>
      <c r="P21" s="264">
        <f t="shared" si="0"/>
        <v>0</v>
      </c>
      <c r="Q21"/>
    </row>
    <row r="22" spans="1:17">
      <c r="A22" s="2"/>
      <c r="B22" s="260"/>
      <c r="Q22"/>
    </row>
    <row r="24" spans="1:17">
      <c r="A24" s="449"/>
      <c r="B24" s="449"/>
      <c r="C24" s="449"/>
      <c r="D24" s="449"/>
      <c r="E24" s="449"/>
      <c r="F24" s="449"/>
    </row>
    <row r="25" spans="1:17">
      <c r="A25" s="449"/>
      <c r="B25" s="449"/>
      <c r="C25" s="449"/>
      <c r="D25" s="449"/>
      <c r="E25" s="449"/>
      <c r="F25" s="449"/>
    </row>
    <row r="32" spans="1:17">
      <c r="I32" s="270"/>
    </row>
    <row r="44" spans="14:14">
      <c r="N44" s="270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G734"/>
  <sheetViews>
    <sheetView zoomScaleNormal="100" zoomScaleSheetLayoutView="100" workbookViewId="0">
      <selection activeCell="D7" sqref="D7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230"/>
      <c r="B1" s="231" t="s">
        <v>171</v>
      </c>
      <c r="C1" s="232" t="str">
        <f>'Kadar.ode.'!C1</f>
        <v>Унети назив здравствене установе</v>
      </c>
      <c r="D1" s="233"/>
      <c r="E1" s="233"/>
      <c r="F1" s="234"/>
      <c r="G1" s="71"/>
    </row>
    <row r="2" spans="1:7">
      <c r="A2" s="230"/>
      <c r="B2" s="231" t="s">
        <v>172</v>
      </c>
      <c r="C2" s="232" t="str">
        <f>'Kadar.ode.'!C2</f>
        <v>Унети матични број здравствене установе</v>
      </c>
      <c r="D2" s="233"/>
      <c r="E2" s="233"/>
      <c r="F2" s="234"/>
      <c r="G2" s="71"/>
    </row>
    <row r="3" spans="1:7">
      <c r="A3" s="230"/>
      <c r="B3" s="231" t="s">
        <v>173</v>
      </c>
      <c r="C3" s="232" t="str">
        <f>'Kadar.ode.'!C3</f>
        <v>01.01.2026.</v>
      </c>
      <c r="D3" s="233"/>
      <c r="E3" s="233"/>
      <c r="F3" s="234"/>
      <c r="G3" s="71"/>
    </row>
    <row r="4" spans="1:7" ht="14.25">
      <c r="A4" s="230"/>
      <c r="B4" s="231" t="s">
        <v>1863</v>
      </c>
      <c r="C4" s="235" t="s">
        <v>1752</v>
      </c>
      <c r="D4" s="236"/>
      <c r="E4" s="236"/>
      <c r="F4" s="237"/>
      <c r="G4" s="71"/>
    </row>
    <row r="5" spans="1:7" ht="14.25">
      <c r="A5" s="230"/>
      <c r="B5" s="231" t="s">
        <v>213</v>
      </c>
      <c r="C5" s="235"/>
      <c r="D5" s="236"/>
      <c r="E5" s="236"/>
      <c r="F5" s="237"/>
      <c r="G5" s="71"/>
    </row>
    <row r="6" spans="1:7" ht="15.75">
      <c r="A6" s="120"/>
      <c r="B6" s="120"/>
      <c r="C6" s="120"/>
      <c r="D6" s="120"/>
      <c r="E6" s="120"/>
      <c r="F6" s="70"/>
      <c r="G6" s="70"/>
    </row>
    <row r="7" spans="1:7" ht="25.5">
      <c r="A7" s="125" t="s">
        <v>328</v>
      </c>
      <c r="B7" s="167" t="s">
        <v>329</v>
      </c>
      <c r="C7" s="110" t="s">
        <v>1897</v>
      </c>
      <c r="D7" s="110" t="s">
        <v>1898</v>
      </c>
      <c r="E7" s="238"/>
    </row>
    <row r="8" spans="1:7" ht="18.75">
      <c r="A8" s="125"/>
      <c r="B8" s="239" t="s">
        <v>330</v>
      </c>
      <c r="C8" s="240">
        <f>SUM(C9:C734)</f>
        <v>0</v>
      </c>
      <c r="D8" s="240">
        <f>SUM(D9:D734)</f>
        <v>0</v>
      </c>
      <c r="E8" s="238"/>
    </row>
    <row r="9" spans="1:7" ht="18.75">
      <c r="A9" s="241">
        <v>0</v>
      </c>
      <c r="B9" s="239" t="s">
        <v>1767</v>
      </c>
      <c r="C9" s="240"/>
      <c r="D9" s="240"/>
    </row>
    <row r="10" spans="1:7">
      <c r="A10" s="242" t="s">
        <v>331</v>
      </c>
      <c r="B10" s="243" t="s">
        <v>332</v>
      </c>
      <c r="C10" s="210"/>
      <c r="D10" s="210"/>
    </row>
    <row r="11" spans="1:7">
      <c r="A11" s="242" t="s">
        <v>333</v>
      </c>
      <c r="B11" s="243" t="s">
        <v>334</v>
      </c>
      <c r="C11" s="210"/>
      <c r="D11" s="210"/>
    </row>
    <row r="12" spans="1:7">
      <c r="A12" s="242" t="s">
        <v>335</v>
      </c>
      <c r="B12" s="243" t="s">
        <v>336</v>
      </c>
      <c r="C12" s="210"/>
      <c r="D12" s="210"/>
    </row>
    <row r="13" spans="1:7">
      <c r="A13" s="242" t="s">
        <v>337</v>
      </c>
      <c r="B13" s="243" t="s">
        <v>338</v>
      </c>
      <c r="C13" s="210"/>
      <c r="D13" s="210"/>
    </row>
    <row r="14" spans="1:7" ht="25.5">
      <c r="A14" s="242" t="s">
        <v>339</v>
      </c>
      <c r="B14" s="243" t="s">
        <v>340</v>
      </c>
      <c r="C14" s="210"/>
      <c r="D14" s="210"/>
    </row>
    <row r="15" spans="1:7">
      <c r="A15" s="242" t="s">
        <v>341</v>
      </c>
      <c r="B15" s="243" t="s">
        <v>342</v>
      </c>
      <c r="C15" s="210"/>
      <c r="D15" s="210"/>
    </row>
    <row r="16" spans="1:7">
      <c r="A16" s="242" t="s">
        <v>343</v>
      </c>
      <c r="B16" s="243" t="s">
        <v>344</v>
      </c>
      <c r="C16" s="210"/>
      <c r="D16" s="210"/>
    </row>
    <row r="17" spans="1:4">
      <c r="A17" s="242" t="s">
        <v>345</v>
      </c>
      <c r="B17" s="243" t="s">
        <v>346</v>
      </c>
      <c r="C17" s="210"/>
      <c r="D17" s="210"/>
    </row>
    <row r="18" spans="1:4">
      <c r="A18" s="242" t="s">
        <v>347</v>
      </c>
      <c r="B18" s="243" t="s">
        <v>348</v>
      </c>
      <c r="C18" s="210"/>
      <c r="D18" s="210"/>
    </row>
    <row r="19" spans="1:4">
      <c r="A19" s="242" t="s">
        <v>349</v>
      </c>
      <c r="B19" s="243" t="s">
        <v>350</v>
      </c>
      <c r="C19" s="210"/>
      <c r="D19" s="210"/>
    </row>
    <row r="20" spans="1:4">
      <c r="A20" s="242" t="s">
        <v>351</v>
      </c>
      <c r="B20" s="243" t="s">
        <v>352</v>
      </c>
      <c r="C20" s="210"/>
      <c r="D20" s="210"/>
    </row>
    <row r="21" spans="1:4">
      <c r="A21" s="242" t="s">
        <v>353</v>
      </c>
      <c r="B21" s="243" t="s">
        <v>354</v>
      </c>
      <c r="C21" s="210"/>
      <c r="D21" s="210"/>
    </row>
    <row r="22" spans="1:4">
      <c r="A22" s="242" t="s">
        <v>355</v>
      </c>
      <c r="B22" s="243" t="s">
        <v>356</v>
      </c>
      <c r="C22" s="210"/>
      <c r="D22" s="210"/>
    </row>
    <row r="23" spans="1:4">
      <c r="A23" s="242" t="s">
        <v>357</v>
      </c>
      <c r="B23" s="243" t="s">
        <v>358</v>
      </c>
      <c r="C23" s="210"/>
      <c r="D23" s="210"/>
    </row>
    <row r="24" spans="1:4">
      <c r="A24" s="242" t="s">
        <v>359</v>
      </c>
      <c r="B24" s="243" t="s">
        <v>360</v>
      </c>
      <c r="C24" s="210"/>
      <c r="D24" s="210"/>
    </row>
    <row r="25" spans="1:4">
      <c r="A25" s="242" t="s">
        <v>361</v>
      </c>
      <c r="B25" s="243" t="s">
        <v>362</v>
      </c>
      <c r="C25" s="210"/>
      <c r="D25" s="210"/>
    </row>
    <row r="26" spans="1:4">
      <c r="A26" s="242" t="s">
        <v>363</v>
      </c>
      <c r="B26" s="243" t="s">
        <v>364</v>
      </c>
      <c r="C26" s="210"/>
      <c r="D26" s="210"/>
    </row>
    <row r="27" spans="1:4" ht="18.75">
      <c r="A27" s="241">
        <v>1</v>
      </c>
      <c r="B27" s="244" t="s">
        <v>365</v>
      </c>
      <c r="C27" s="240"/>
      <c r="D27" s="240"/>
    </row>
    <row r="28" spans="1:4">
      <c r="A28" s="242" t="s">
        <v>366</v>
      </c>
      <c r="B28" s="243" t="s">
        <v>367</v>
      </c>
      <c r="C28" s="210"/>
      <c r="D28" s="210"/>
    </row>
    <row r="29" spans="1:4">
      <c r="A29" s="242" t="s">
        <v>368</v>
      </c>
      <c r="B29" s="243" t="s">
        <v>369</v>
      </c>
      <c r="C29" s="210"/>
      <c r="D29" s="210"/>
    </row>
    <row r="30" spans="1:4">
      <c r="A30" s="242" t="s">
        <v>370</v>
      </c>
      <c r="B30" s="243" t="s">
        <v>371</v>
      </c>
      <c r="C30" s="210"/>
      <c r="D30" s="210"/>
    </row>
    <row r="31" spans="1:4">
      <c r="A31" s="242" t="s">
        <v>372</v>
      </c>
      <c r="B31" s="243" t="s">
        <v>373</v>
      </c>
      <c r="C31" s="210"/>
      <c r="D31" s="210"/>
    </row>
    <row r="32" spans="1:4">
      <c r="A32" s="242" t="s">
        <v>374</v>
      </c>
      <c r="B32" s="243" t="s">
        <v>375</v>
      </c>
      <c r="C32" s="210"/>
      <c r="D32" s="210"/>
    </row>
    <row r="33" spans="1:4">
      <c r="A33" s="242" t="s">
        <v>376</v>
      </c>
      <c r="B33" s="243" t="s">
        <v>377</v>
      </c>
      <c r="C33" s="210"/>
      <c r="D33" s="210"/>
    </row>
    <row r="34" spans="1:4">
      <c r="A34" s="242" t="s">
        <v>378</v>
      </c>
      <c r="B34" s="243" t="s">
        <v>379</v>
      </c>
      <c r="C34" s="210"/>
      <c r="D34" s="210"/>
    </row>
    <row r="35" spans="1:4">
      <c r="A35" s="242" t="s">
        <v>380</v>
      </c>
      <c r="B35" s="243" t="s">
        <v>381</v>
      </c>
      <c r="C35" s="210"/>
      <c r="D35" s="210"/>
    </row>
    <row r="36" spans="1:4">
      <c r="A36" s="242" t="s">
        <v>382</v>
      </c>
      <c r="B36" s="243" t="s">
        <v>383</v>
      </c>
      <c r="C36" s="210"/>
      <c r="D36" s="210"/>
    </row>
    <row r="37" spans="1:4">
      <c r="A37" s="242" t="s">
        <v>384</v>
      </c>
      <c r="B37" s="243" t="s">
        <v>385</v>
      </c>
      <c r="C37" s="210"/>
      <c r="D37" s="210"/>
    </row>
    <row r="38" spans="1:4" ht="25.5">
      <c r="A38" s="242" t="s">
        <v>386</v>
      </c>
      <c r="B38" s="245" t="s">
        <v>387</v>
      </c>
      <c r="C38" s="210"/>
      <c r="D38" s="210"/>
    </row>
    <row r="39" spans="1:4" ht="25.5">
      <c r="A39" s="242" t="s">
        <v>388</v>
      </c>
      <c r="B39" s="245" t="s">
        <v>389</v>
      </c>
      <c r="C39" s="210"/>
      <c r="D39" s="210"/>
    </row>
    <row r="40" spans="1:4" ht="25.5">
      <c r="A40" s="242" t="s">
        <v>390</v>
      </c>
      <c r="B40" s="245" t="s">
        <v>391</v>
      </c>
      <c r="C40" s="210"/>
      <c r="D40" s="210"/>
    </row>
    <row r="41" spans="1:4" ht="25.5">
      <c r="A41" s="242" t="s">
        <v>392</v>
      </c>
      <c r="B41" s="245" t="s">
        <v>393</v>
      </c>
      <c r="C41" s="210"/>
      <c r="D41" s="210"/>
    </row>
    <row r="42" spans="1:4">
      <c r="A42" s="242" t="s">
        <v>394</v>
      </c>
      <c r="B42" s="243" t="s">
        <v>395</v>
      </c>
      <c r="C42" s="210"/>
      <c r="D42" s="210"/>
    </row>
    <row r="43" spans="1:4">
      <c r="A43" s="242" t="s">
        <v>396</v>
      </c>
      <c r="B43" s="243" t="s">
        <v>397</v>
      </c>
      <c r="C43" s="210"/>
      <c r="D43" s="210"/>
    </row>
    <row r="44" spans="1:4">
      <c r="A44" s="242" t="s">
        <v>398</v>
      </c>
      <c r="B44" s="243" t="s">
        <v>399</v>
      </c>
      <c r="C44" s="210"/>
      <c r="D44" s="210"/>
    </row>
    <row r="45" spans="1:4">
      <c r="A45" s="242" t="s">
        <v>400</v>
      </c>
      <c r="B45" s="243" t="s">
        <v>401</v>
      </c>
      <c r="C45" s="210"/>
      <c r="D45" s="210"/>
    </row>
    <row r="46" spans="1:4">
      <c r="A46" s="242" t="s">
        <v>402</v>
      </c>
      <c r="B46" s="243" t="s">
        <v>403</v>
      </c>
      <c r="C46" s="210"/>
      <c r="D46" s="210"/>
    </row>
    <row r="47" spans="1:4">
      <c r="A47" s="242" t="s">
        <v>404</v>
      </c>
      <c r="B47" s="243" t="s">
        <v>405</v>
      </c>
      <c r="C47" s="210"/>
      <c r="D47" s="210"/>
    </row>
    <row r="48" spans="1:4">
      <c r="A48" s="242" t="s">
        <v>406</v>
      </c>
      <c r="B48" s="245" t="s">
        <v>407</v>
      </c>
      <c r="C48" s="210"/>
      <c r="D48" s="210"/>
    </row>
    <row r="49" spans="1:4">
      <c r="A49" s="242" t="s">
        <v>408</v>
      </c>
      <c r="B49" s="245" t="s">
        <v>409</v>
      </c>
      <c r="C49" s="210"/>
      <c r="D49" s="210"/>
    </row>
    <row r="50" spans="1:4">
      <c r="A50" s="242" t="s">
        <v>410</v>
      </c>
      <c r="B50" s="243" t="s">
        <v>411</v>
      </c>
      <c r="C50" s="210"/>
      <c r="D50" s="210"/>
    </row>
    <row r="51" spans="1:4">
      <c r="A51" s="242" t="s">
        <v>412</v>
      </c>
      <c r="B51" s="243" t="s">
        <v>413</v>
      </c>
      <c r="C51" s="210"/>
      <c r="D51" s="210"/>
    </row>
    <row r="52" spans="1:4">
      <c r="A52" s="242" t="s">
        <v>414</v>
      </c>
      <c r="B52" s="243" t="s">
        <v>415</v>
      </c>
      <c r="C52" s="210"/>
      <c r="D52" s="210"/>
    </row>
    <row r="53" spans="1:4">
      <c r="A53" s="242" t="s">
        <v>416</v>
      </c>
      <c r="B53" s="243" t="s">
        <v>417</v>
      </c>
      <c r="C53" s="210"/>
      <c r="D53" s="210"/>
    </row>
    <row r="54" spans="1:4">
      <c r="A54" s="242" t="s">
        <v>418</v>
      </c>
      <c r="B54" s="243" t="s">
        <v>419</v>
      </c>
      <c r="C54" s="210"/>
      <c r="D54" s="210"/>
    </row>
    <row r="55" spans="1:4">
      <c r="A55" s="242" t="s">
        <v>420</v>
      </c>
      <c r="B55" s="243" t="s">
        <v>421</v>
      </c>
      <c r="C55" s="210"/>
      <c r="D55" s="210"/>
    </row>
    <row r="56" spans="1:4">
      <c r="A56" s="242" t="s">
        <v>422</v>
      </c>
      <c r="B56" s="243" t="s">
        <v>423</v>
      </c>
      <c r="C56" s="210"/>
      <c r="D56" s="210"/>
    </row>
    <row r="57" spans="1:4">
      <c r="A57" s="242" t="s">
        <v>424</v>
      </c>
      <c r="B57" s="245" t="s">
        <v>425</v>
      </c>
      <c r="C57" s="210"/>
      <c r="D57" s="210"/>
    </row>
    <row r="58" spans="1:4" ht="25.5">
      <c r="A58" s="242" t="s">
        <v>426</v>
      </c>
      <c r="B58" s="245" t="s">
        <v>427</v>
      </c>
      <c r="C58" s="210"/>
      <c r="D58" s="210"/>
    </row>
    <row r="59" spans="1:4" ht="25.5">
      <c r="A59" s="242" t="s">
        <v>428</v>
      </c>
      <c r="B59" s="245" t="s">
        <v>429</v>
      </c>
      <c r="C59" s="210"/>
      <c r="D59" s="210"/>
    </row>
    <row r="60" spans="1:4">
      <c r="A60" s="242" t="s">
        <v>430</v>
      </c>
      <c r="B60" s="243" t="s">
        <v>431</v>
      </c>
      <c r="C60" s="210"/>
      <c r="D60" s="210"/>
    </row>
    <row r="61" spans="1:4">
      <c r="A61" s="242" t="s">
        <v>432</v>
      </c>
      <c r="B61" s="243" t="s">
        <v>433</v>
      </c>
      <c r="C61" s="210"/>
      <c r="D61" s="210"/>
    </row>
    <row r="62" spans="1:4">
      <c r="A62" s="242" t="s">
        <v>434</v>
      </c>
      <c r="B62" s="243" t="s">
        <v>435</v>
      </c>
      <c r="C62" s="210"/>
      <c r="D62" s="210"/>
    </row>
    <row r="63" spans="1:4">
      <c r="A63" s="242" t="s">
        <v>436</v>
      </c>
      <c r="B63" s="243" t="s">
        <v>437</v>
      </c>
      <c r="C63" s="210"/>
      <c r="D63" s="210"/>
    </row>
    <row r="64" spans="1:4">
      <c r="A64" s="246" t="s">
        <v>438</v>
      </c>
      <c r="B64" s="243" t="s">
        <v>439</v>
      </c>
      <c r="C64" s="210"/>
      <c r="D64" s="210"/>
    </row>
    <row r="65" spans="1:4">
      <c r="A65" s="242" t="s">
        <v>440</v>
      </c>
      <c r="B65" s="243" t="s">
        <v>441</v>
      </c>
      <c r="C65" s="210"/>
      <c r="D65" s="210"/>
    </row>
    <row r="66" spans="1:4">
      <c r="A66" s="242" t="s">
        <v>442</v>
      </c>
      <c r="B66" s="243" t="s">
        <v>443</v>
      </c>
      <c r="C66" s="210"/>
      <c r="D66" s="210"/>
    </row>
    <row r="67" spans="1:4">
      <c r="A67" s="242" t="s">
        <v>444</v>
      </c>
      <c r="B67" s="243" t="s">
        <v>445</v>
      </c>
      <c r="C67" s="210"/>
      <c r="D67" s="210"/>
    </row>
    <row r="68" spans="1:4">
      <c r="A68" s="242" t="s">
        <v>446</v>
      </c>
      <c r="B68" s="243" t="s">
        <v>447</v>
      </c>
      <c r="C68" s="210"/>
      <c r="D68" s="210"/>
    </row>
    <row r="69" spans="1:4">
      <c r="A69" s="242" t="s">
        <v>448</v>
      </c>
      <c r="B69" s="243" t="s">
        <v>447</v>
      </c>
      <c r="C69" s="210"/>
      <c r="D69" s="210"/>
    </row>
    <row r="70" spans="1:4">
      <c r="A70" s="242" t="s">
        <v>449</v>
      </c>
      <c r="B70" s="243" t="s">
        <v>450</v>
      </c>
      <c r="C70" s="210"/>
      <c r="D70" s="210"/>
    </row>
    <row r="71" spans="1:4">
      <c r="A71" s="242" t="s">
        <v>451</v>
      </c>
      <c r="B71" s="243" t="s">
        <v>452</v>
      </c>
      <c r="C71" s="210"/>
      <c r="D71" s="210"/>
    </row>
    <row r="72" spans="1:4">
      <c r="A72" s="242" t="s">
        <v>453</v>
      </c>
      <c r="B72" s="243" t="s">
        <v>454</v>
      </c>
      <c r="C72" s="210"/>
      <c r="D72" s="210"/>
    </row>
    <row r="73" spans="1:4">
      <c r="A73" s="242" t="s">
        <v>455</v>
      </c>
      <c r="B73" s="243" t="s">
        <v>456</v>
      </c>
      <c r="C73" s="210"/>
      <c r="D73" s="210"/>
    </row>
    <row r="74" spans="1:4">
      <c r="A74" s="242" t="s">
        <v>457</v>
      </c>
      <c r="B74" s="243" t="s">
        <v>458</v>
      </c>
      <c r="C74" s="210"/>
      <c r="D74" s="210"/>
    </row>
    <row r="75" spans="1:4">
      <c r="A75" s="242" t="s">
        <v>459</v>
      </c>
      <c r="B75" s="243" t="s">
        <v>460</v>
      </c>
      <c r="C75" s="210"/>
      <c r="D75" s="210"/>
    </row>
    <row r="76" spans="1:4">
      <c r="A76" s="242" t="s">
        <v>461</v>
      </c>
      <c r="B76" s="243" t="s">
        <v>462</v>
      </c>
      <c r="C76" s="210"/>
      <c r="D76" s="210"/>
    </row>
    <row r="77" spans="1:4">
      <c r="A77" s="242" t="s">
        <v>463</v>
      </c>
      <c r="B77" s="243" t="s">
        <v>464</v>
      </c>
      <c r="C77" s="210"/>
      <c r="D77" s="210"/>
    </row>
    <row r="78" spans="1:4">
      <c r="A78" s="242" t="s">
        <v>465</v>
      </c>
      <c r="B78" s="243" t="s">
        <v>466</v>
      </c>
      <c r="C78" s="210"/>
      <c r="D78" s="210"/>
    </row>
    <row r="79" spans="1:4">
      <c r="A79" s="242" t="s">
        <v>467</v>
      </c>
      <c r="B79" s="243" t="s">
        <v>468</v>
      </c>
      <c r="C79" s="210"/>
      <c r="D79" s="210"/>
    </row>
    <row r="80" spans="1:4">
      <c r="A80" s="242" t="s">
        <v>469</v>
      </c>
      <c r="B80" s="243" t="s">
        <v>470</v>
      </c>
      <c r="C80" s="210"/>
      <c r="D80" s="210"/>
    </row>
    <row r="81" spans="1:4">
      <c r="A81" s="242" t="s">
        <v>471</v>
      </c>
      <c r="B81" s="243" t="s">
        <v>472</v>
      </c>
      <c r="C81" s="210"/>
      <c r="D81" s="210"/>
    </row>
    <row r="82" spans="1:4">
      <c r="A82" s="242" t="s">
        <v>473</v>
      </c>
      <c r="B82" s="243" t="s">
        <v>474</v>
      </c>
      <c r="C82" s="210"/>
      <c r="D82" s="210"/>
    </row>
    <row r="83" spans="1:4">
      <c r="A83" s="242" t="s">
        <v>475</v>
      </c>
      <c r="B83" s="243" t="s">
        <v>476</v>
      </c>
      <c r="C83" s="210"/>
      <c r="D83" s="210"/>
    </row>
    <row r="84" spans="1:4">
      <c r="A84" s="242" t="s">
        <v>477</v>
      </c>
      <c r="B84" s="243" t="s">
        <v>478</v>
      </c>
      <c r="C84" s="210"/>
      <c r="D84" s="210"/>
    </row>
    <row r="85" spans="1:4">
      <c r="A85" s="242" t="s">
        <v>479</v>
      </c>
      <c r="B85" s="243" t="s">
        <v>480</v>
      </c>
      <c r="C85" s="210"/>
      <c r="D85" s="210"/>
    </row>
    <row r="86" spans="1:4" ht="25.5">
      <c r="A86" s="242" t="s">
        <v>481</v>
      </c>
      <c r="B86" s="243" t="s">
        <v>482</v>
      </c>
      <c r="C86" s="210"/>
      <c r="D86" s="210"/>
    </row>
    <row r="87" spans="1:4" ht="25.5">
      <c r="A87" s="242" t="s">
        <v>483</v>
      </c>
      <c r="B87" s="243" t="s">
        <v>484</v>
      </c>
      <c r="C87" s="210"/>
      <c r="D87" s="210"/>
    </row>
    <row r="88" spans="1:4" ht="25.5">
      <c r="A88" s="242" t="s">
        <v>485</v>
      </c>
      <c r="B88" s="243" t="s">
        <v>486</v>
      </c>
      <c r="C88" s="210"/>
      <c r="D88" s="210"/>
    </row>
    <row r="89" spans="1:4" ht="18.75">
      <c r="A89" s="241">
        <v>2</v>
      </c>
      <c r="B89" s="247" t="s">
        <v>487</v>
      </c>
      <c r="C89" s="240"/>
      <c r="D89" s="240"/>
    </row>
    <row r="90" spans="1:4">
      <c r="A90" s="242" t="s">
        <v>488</v>
      </c>
      <c r="B90" s="243" t="s">
        <v>489</v>
      </c>
      <c r="C90" s="210"/>
      <c r="D90" s="210"/>
    </row>
    <row r="91" spans="1:4">
      <c r="A91" s="242" t="s">
        <v>490</v>
      </c>
      <c r="B91" s="243" t="s">
        <v>491</v>
      </c>
      <c r="C91" s="210"/>
      <c r="D91" s="210"/>
    </row>
    <row r="92" spans="1:4">
      <c r="A92" s="242" t="s">
        <v>492</v>
      </c>
      <c r="B92" s="243" t="s">
        <v>493</v>
      </c>
      <c r="C92" s="210"/>
      <c r="D92" s="210"/>
    </row>
    <row r="93" spans="1:4">
      <c r="A93" s="242" t="s">
        <v>494</v>
      </c>
      <c r="B93" s="245" t="s">
        <v>495</v>
      </c>
      <c r="C93" s="210"/>
      <c r="D93" s="210"/>
    </row>
    <row r="94" spans="1:4">
      <c r="A94" s="242" t="s">
        <v>496</v>
      </c>
      <c r="B94" s="245" t="s">
        <v>497</v>
      </c>
      <c r="C94" s="210"/>
      <c r="D94" s="210"/>
    </row>
    <row r="95" spans="1:4">
      <c r="A95" s="242" t="s">
        <v>498</v>
      </c>
      <c r="B95" s="245" t="s">
        <v>499</v>
      </c>
      <c r="C95" s="210"/>
      <c r="D95" s="210"/>
    </row>
    <row r="96" spans="1:4">
      <c r="A96" s="242" t="s">
        <v>500</v>
      </c>
      <c r="B96" s="245" t="s">
        <v>501</v>
      </c>
      <c r="C96" s="210"/>
      <c r="D96" s="210"/>
    </row>
    <row r="97" spans="1:4">
      <c r="A97" s="242" t="s">
        <v>502</v>
      </c>
      <c r="B97" s="245" t="s">
        <v>503</v>
      </c>
      <c r="C97" s="210"/>
      <c r="D97" s="210"/>
    </row>
    <row r="98" spans="1:4">
      <c r="A98" s="242" t="s">
        <v>504</v>
      </c>
      <c r="B98" s="245" t="s">
        <v>505</v>
      </c>
      <c r="C98" s="210"/>
      <c r="D98" s="210"/>
    </row>
    <row r="99" spans="1:4">
      <c r="A99" s="242" t="s">
        <v>506</v>
      </c>
      <c r="B99" s="245" t="s">
        <v>507</v>
      </c>
      <c r="C99" s="210"/>
      <c r="D99" s="210"/>
    </row>
    <row r="100" spans="1:4">
      <c r="A100" s="242" t="s">
        <v>508</v>
      </c>
      <c r="B100" s="245" t="s">
        <v>509</v>
      </c>
      <c r="C100" s="210"/>
      <c r="D100" s="210"/>
    </row>
    <row r="101" spans="1:4">
      <c r="A101" s="242" t="s">
        <v>510</v>
      </c>
      <c r="B101" s="245" t="s">
        <v>511</v>
      </c>
      <c r="C101" s="210"/>
      <c r="D101" s="210"/>
    </row>
    <row r="102" spans="1:4">
      <c r="A102" s="242" t="s">
        <v>512</v>
      </c>
      <c r="B102" s="245" t="s">
        <v>513</v>
      </c>
      <c r="C102" s="210"/>
      <c r="D102" s="210"/>
    </row>
    <row r="103" spans="1:4">
      <c r="A103" s="242" t="s">
        <v>514</v>
      </c>
      <c r="B103" s="245" t="s">
        <v>515</v>
      </c>
      <c r="C103" s="210"/>
      <c r="D103" s="210"/>
    </row>
    <row r="104" spans="1:4">
      <c r="A104" s="242" t="s">
        <v>516</v>
      </c>
      <c r="B104" s="245" t="s">
        <v>517</v>
      </c>
      <c r="C104" s="210"/>
      <c r="D104" s="210"/>
    </row>
    <row r="105" spans="1:4">
      <c r="A105" s="242" t="s">
        <v>518</v>
      </c>
      <c r="B105" s="245" t="s">
        <v>519</v>
      </c>
      <c r="C105" s="210"/>
      <c r="D105" s="210"/>
    </row>
    <row r="106" spans="1:4">
      <c r="A106" s="242" t="s">
        <v>520</v>
      </c>
      <c r="B106" s="245" t="s">
        <v>521</v>
      </c>
      <c r="C106" s="210"/>
      <c r="D106" s="210"/>
    </row>
    <row r="107" spans="1:4">
      <c r="A107" s="242" t="s">
        <v>522</v>
      </c>
      <c r="B107" s="245" t="s">
        <v>523</v>
      </c>
      <c r="C107" s="210"/>
      <c r="D107" s="210"/>
    </row>
    <row r="108" spans="1:4">
      <c r="A108" s="242" t="s">
        <v>524</v>
      </c>
      <c r="B108" s="245" t="s">
        <v>525</v>
      </c>
      <c r="C108" s="210"/>
      <c r="D108" s="210"/>
    </row>
    <row r="109" spans="1:4" ht="18.75">
      <c r="A109" s="241">
        <v>3</v>
      </c>
      <c r="B109" s="247" t="s">
        <v>526</v>
      </c>
      <c r="C109" s="240"/>
      <c r="D109" s="240"/>
    </row>
    <row r="110" spans="1:4">
      <c r="A110" s="242" t="s">
        <v>527</v>
      </c>
      <c r="B110" s="245" t="s">
        <v>528</v>
      </c>
      <c r="C110" s="210"/>
      <c r="D110" s="210"/>
    </row>
    <row r="111" spans="1:4">
      <c r="A111" s="242" t="s">
        <v>529</v>
      </c>
      <c r="B111" s="245" t="s">
        <v>530</v>
      </c>
      <c r="C111" s="210"/>
      <c r="D111" s="210"/>
    </row>
    <row r="112" spans="1:4">
      <c r="A112" s="242" t="s">
        <v>531</v>
      </c>
      <c r="B112" s="245" t="s">
        <v>532</v>
      </c>
      <c r="C112" s="210"/>
      <c r="D112" s="210"/>
    </row>
    <row r="113" spans="1:4">
      <c r="A113" s="242" t="s">
        <v>533</v>
      </c>
      <c r="B113" s="245" t="s">
        <v>534</v>
      </c>
      <c r="C113" s="210"/>
      <c r="D113" s="210"/>
    </row>
    <row r="114" spans="1:4">
      <c r="A114" s="242" t="s">
        <v>535</v>
      </c>
      <c r="B114" s="245" t="s">
        <v>536</v>
      </c>
      <c r="C114" s="210"/>
      <c r="D114" s="210"/>
    </row>
    <row r="115" spans="1:4">
      <c r="A115" s="242" t="s">
        <v>537</v>
      </c>
      <c r="B115" s="245" t="s">
        <v>538</v>
      </c>
      <c r="C115" s="210"/>
      <c r="D115" s="210"/>
    </row>
    <row r="116" spans="1:4">
      <c r="A116" s="242" t="s">
        <v>539</v>
      </c>
      <c r="B116" s="245" t="s">
        <v>540</v>
      </c>
      <c r="C116" s="210"/>
      <c r="D116" s="210"/>
    </row>
    <row r="117" spans="1:4">
      <c r="A117" s="242" t="s">
        <v>541</v>
      </c>
      <c r="B117" s="245" t="s">
        <v>542</v>
      </c>
      <c r="C117" s="210"/>
      <c r="D117" s="210"/>
    </row>
    <row r="118" spans="1:4" ht="25.5">
      <c r="A118" s="242" t="s">
        <v>543</v>
      </c>
      <c r="B118" s="245" t="s">
        <v>544</v>
      </c>
      <c r="C118" s="210"/>
      <c r="D118" s="210"/>
    </row>
    <row r="119" spans="1:4">
      <c r="A119" s="246" t="s">
        <v>545</v>
      </c>
      <c r="B119" s="248" t="s">
        <v>546</v>
      </c>
      <c r="C119" s="210"/>
      <c r="D119" s="210"/>
    </row>
    <row r="120" spans="1:4">
      <c r="A120" s="242" t="s">
        <v>547</v>
      </c>
      <c r="B120" s="245" t="s">
        <v>548</v>
      </c>
      <c r="C120" s="210"/>
      <c r="D120" s="210"/>
    </row>
    <row r="121" spans="1:4">
      <c r="A121" s="242" t="s">
        <v>549</v>
      </c>
      <c r="B121" s="245" t="s">
        <v>550</v>
      </c>
      <c r="C121" s="210"/>
      <c r="D121" s="210"/>
    </row>
    <row r="122" spans="1:4">
      <c r="A122" s="242" t="s">
        <v>551</v>
      </c>
      <c r="B122" s="245" t="s">
        <v>552</v>
      </c>
      <c r="C122" s="210"/>
      <c r="D122" s="210"/>
    </row>
    <row r="123" spans="1:4">
      <c r="A123" s="242" t="s">
        <v>553</v>
      </c>
      <c r="B123" s="245" t="s">
        <v>554</v>
      </c>
      <c r="C123" s="210"/>
      <c r="D123" s="210"/>
    </row>
    <row r="124" spans="1:4">
      <c r="A124" s="242" t="s">
        <v>555</v>
      </c>
      <c r="B124" s="245" t="s">
        <v>556</v>
      </c>
      <c r="C124" s="210"/>
      <c r="D124" s="210"/>
    </row>
    <row r="125" spans="1:4">
      <c r="A125" s="242" t="s">
        <v>557</v>
      </c>
      <c r="B125" s="245" t="s">
        <v>558</v>
      </c>
      <c r="C125" s="210"/>
      <c r="D125" s="210"/>
    </row>
    <row r="126" spans="1:4">
      <c r="A126" s="242" t="s">
        <v>559</v>
      </c>
      <c r="B126" s="245" t="s">
        <v>560</v>
      </c>
      <c r="C126" s="210"/>
      <c r="D126" s="210"/>
    </row>
    <row r="127" spans="1:4">
      <c r="A127" s="242" t="s">
        <v>561</v>
      </c>
      <c r="B127" s="245" t="s">
        <v>562</v>
      </c>
      <c r="C127" s="210"/>
      <c r="D127" s="210"/>
    </row>
    <row r="128" spans="1:4">
      <c r="A128" s="242" t="s">
        <v>563</v>
      </c>
      <c r="B128" s="245" t="s">
        <v>564</v>
      </c>
      <c r="C128" s="210"/>
      <c r="D128" s="210"/>
    </row>
    <row r="129" spans="1:4">
      <c r="A129" s="242" t="s">
        <v>565</v>
      </c>
      <c r="B129" s="245" t="s">
        <v>566</v>
      </c>
      <c r="C129" s="210"/>
      <c r="D129" s="210"/>
    </row>
    <row r="130" spans="1:4">
      <c r="A130" s="242" t="s">
        <v>567</v>
      </c>
      <c r="B130" s="245" t="s">
        <v>568</v>
      </c>
      <c r="C130" s="210"/>
      <c r="D130" s="210"/>
    </row>
    <row r="131" spans="1:4">
      <c r="A131" s="242" t="s">
        <v>569</v>
      </c>
      <c r="B131" s="245" t="s">
        <v>570</v>
      </c>
      <c r="C131" s="210"/>
      <c r="D131" s="210"/>
    </row>
    <row r="132" spans="1:4">
      <c r="A132" s="242" t="s">
        <v>571</v>
      </c>
      <c r="B132" s="245" t="s">
        <v>572</v>
      </c>
      <c r="C132" s="210"/>
      <c r="D132" s="210"/>
    </row>
    <row r="133" spans="1:4">
      <c r="A133" s="242" t="s">
        <v>573</v>
      </c>
      <c r="B133" s="245" t="s">
        <v>574</v>
      </c>
      <c r="C133" s="210"/>
      <c r="D133" s="210"/>
    </row>
    <row r="134" spans="1:4">
      <c r="A134" s="242" t="s">
        <v>575</v>
      </c>
      <c r="B134" s="245" t="s">
        <v>576</v>
      </c>
      <c r="C134" s="210"/>
      <c r="D134" s="210"/>
    </row>
    <row r="135" spans="1:4">
      <c r="A135" s="242" t="s">
        <v>577</v>
      </c>
      <c r="B135" s="245" t="s">
        <v>578</v>
      </c>
      <c r="C135" s="210"/>
      <c r="D135" s="210"/>
    </row>
    <row r="136" spans="1:4">
      <c r="A136" s="242" t="s">
        <v>579</v>
      </c>
      <c r="B136" s="245" t="s">
        <v>580</v>
      </c>
      <c r="C136" s="210"/>
      <c r="D136" s="210"/>
    </row>
    <row r="137" spans="1:4">
      <c r="A137" s="242" t="s">
        <v>581</v>
      </c>
      <c r="B137" s="245" t="s">
        <v>582</v>
      </c>
      <c r="C137" s="210"/>
      <c r="D137" s="210"/>
    </row>
    <row r="138" spans="1:4" ht="18.75">
      <c r="A138" s="241">
        <v>4</v>
      </c>
      <c r="B138" s="247" t="s">
        <v>583</v>
      </c>
      <c r="C138" s="240"/>
      <c r="D138" s="240"/>
    </row>
    <row r="139" spans="1:4">
      <c r="A139" s="242" t="s">
        <v>584</v>
      </c>
      <c r="B139" s="245" t="s">
        <v>585</v>
      </c>
      <c r="C139" s="210"/>
      <c r="D139" s="210"/>
    </row>
    <row r="140" spans="1:4">
      <c r="A140" s="242" t="s">
        <v>586</v>
      </c>
      <c r="B140" s="245" t="s">
        <v>587</v>
      </c>
      <c r="C140" s="210"/>
      <c r="D140" s="210"/>
    </row>
    <row r="141" spans="1:4">
      <c r="A141" s="242" t="s">
        <v>588</v>
      </c>
      <c r="B141" s="245" t="s">
        <v>589</v>
      </c>
      <c r="C141" s="210"/>
      <c r="D141" s="210"/>
    </row>
    <row r="142" spans="1:4">
      <c r="A142" s="242" t="s">
        <v>590</v>
      </c>
      <c r="B142" s="245" t="s">
        <v>591</v>
      </c>
      <c r="C142" s="210"/>
      <c r="D142" s="210"/>
    </row>
    <row r="143" spans="1:4">
      <c r="A143" s="242" t="s">
        <v>592</v>
      </c>
      <c r="B143" s="245" t="s">
        <v>593</v>
      </c>
      <c r="C143" s="210"/>
      <c r="D143" s="210"/>
    </row>
    <row r="144" spans="1:4">
      <c r="A144" s="242" t="s">
        <v>594</v>
      </c>
      <c r="B144" s="245" t="s">
        <v>595</v>
      </c>
      <c r="C144" s="210"/>
      <c r="D144" s="210"/>
    </row>
    <row r="145" spans="1:4">
      <c r="A145" s="242" t="s">
        <v>596</v>
      </c>
      <c r="B145" s="245" t="s">
        <v>597</v>
      </c>
      <c r="C145" s="210"/>
      <c r="D145" s="210"/>
    </row>
    <row r="146" spans="1:4">
      <c r="A146" s="242" t="s">
        <v>598</v>
      </c>
      <c r="B146" s="245" t="s">
        <v>599</v>
      </c>
      <c r="C146" s="210"/>
      <c r="D146" s="210"/>
    </row>
    <row r="147" spans="1:4">
      <c r="A147" s="242" t="s">
        <v>600</v>
      </c>
      <c r="B147" s="245" t="s">
        <v>601</v>
      </c>
      <c r="C147" s="210"/>
      <c r="D147" s="210"/>
    </row>
    <row r="148" spans="1:4">
      <c r="A148" s="242" t="s">
        <v>602</v>
      </c>
      <c r="B148" s="245" t="s">
        <v>603</v>
      </c>
      <c r="C148" s="210"/>
      <c r="D148" s="210"/>
    </row>
    <row r="149" spans="1:4">
      <c r="A149" s="242" t="s">
        <v>604</v>
      </c>
      <c r="B149" s="245" t="s">
        <v>605</v>
      </c>
      <c r="C149" s="210"/>
      <c r="D149" s="210"/>
    </row>
    <row r="150" spans="1:4">
      <c r="A150" s="242" t="s">
        <v>606</v>
      </c>
      <c r="B150" s="245" t="s">
        <v>607</v>
      </c>
      <c r="C150" s="210"/>
      <c r="D150" s="210"/>
    </row>
    <row r="151" spans="1:4">
      <c r="A151" s="242" t="s">
        <v>608</v>
      </c>
      <c r="B151" s="245" t="s">
        <v>609</v>
      </c>
      <c r="C151" s="210"/>
      <c r="D151" s="210"/>
    </row>
    <row r="152" spans="1:4">
      <c r="A152" s="242" t="s">
        <v>610</v>
      </c>
      <c r="B152" s="245" t="s">
        <v>611</v>
      </c>
      <c r="C152" s="210"/>
      <c r="D152" s="210"/>
    </row>
    <row r="153" spans="1:4">
      <c r="A153" s="242" t="s">
        <v>612</v>
      </c>
      <c r="B153" s="245" t="s">
        <v>613</v>
      </c>
      <c r="C153" s="210"/>
      <c r="D153" s="210"/>
    </row>
    <row r="154" spans="1:4">
      <c r="A154" s="242" t="s">
        <v>614</v>
      </c>
      <c r="B154" s="245" t="s">
        <v>615</v>
      </c>
      <c r="C154" s="210"/>
      <c r="D154" s="210"/>
    </row>
    <row r="155" spans="1:4">
      <c r="A155" s="242" t="s">
        <v>616</v>
      </c>
      <c r="B155" s="245" t="s">
        <v>617</v>
      </c>
      <c r="C155" s="210"/>
      <c r="D155" s="210"/>
    </row>
    <row r="156" spans="1:4">
      <c r="A156" s="242" t="s">
        <v>618</v>
      </c>
      <c r="B156" s="245" t="s">
        <v>619</v>
      </c>
      <c r="C156" s="210"/>
      <c r="D156" s="210"/>
    </row>
    <row r="157" spans="1:4">
      <c r="A157" s="242" t="s">
        <v>620</v>
      </c>
      <c r="B157" s="245" t="s">
        <v>621</v>
      </c>
      <c r="C157" s="210"/>
      <c r="D157" s="210"/>
    </row>
    <row r="158" spans="1:4">
      <c r="A158" s="242" t="s">
        <v>622</v>
      </c>
      <c r="B158" s="245" t="s">
        <v>623</v>
      </c>
      <c r="C158" s="210"/>
      <c r="D158" s="210"/>
    </row>
    <row r="159" spans="1:4">
      <c r="A159" s="242" t="s">
        <v>624</v>
      </c>
      <c r="B159" s="245" t="s">
        <v>625</v>
      </c>
      <c r="C159" s="210"/>
      <c r="D159" s="210"/>
    </row>
    <row r="160" spans="1:4">
      <c r="A160" s="242" t="s">
        <v>626</v>
      </c>
      <c r="B160" s="245" t="s">
        <v>627</v>
      </c>
      <c r="C160" s="210"/>
      <c r="D160" s="210"/>
    </row>
    <row r="161" spans="1:4">
      <c r="A161" s="242" t="s">
        <v>628</v>
      </c>
      <c r="B161" s="245" t="s">
        <v>629</v>
      </c>
      <c r="C161" s="210"/>
      <c r="D161" s="210"/>
    </row>
    <row r="162" spans="1:4">
      <c r="A162" s="242" t="s">
        <v>630</v>
      </c>
      <c r="B162" s="245" t="s">
        <v>631</v>
      </c>
      <c r="C162" s="210"/>
      <c r="D162" s="210"/>
    </row>
    <row r="163" spans="1:4">
      <c r="A163" s="242" t="s">
        <v>632</v>
      </c>
      <c r="B163" s="245" t="s">
        <v>633</v>
      </c>
      <c r="C163" s="210"/>
      <c r="D163" s="210"/>
    </row>
    <row r="164" spans="1:4">
      <c r="A164" s="242" t="s">
        <v>634</v>
      </c>
      <c r="B164" s="245" t="s">
        <v>635</v>
      </c>
      <c r="C164" s="210"/>
      <c r="D164" s="210"/>
    </row>
    <row r="165" spans="1:4">
      <c r="A165" s="242" t="s">
        <v>636</v>
      </c>
      <c r="B165" s="245" t="s">
        <v>637</v>
      </c>
      <c r="C165" s="210"/>
      <c r="D165" s="210"/>
    </row>
    <row r="166" spans="1:4">
      <c r="A166" s="242" t="s">
        <v>638</v>
      </c>
      <c r="B166" s="245" t="s">
        <v>639</v>
      </c>
      <c r="C166" s="210"/>
      <c r="D166" s="210"/>
    </row>
    <row r="167" spans="1:4">
      <c r="A167" s="242" t="s">
        <v>640</v>
      </c>
      <c r="B167" s="245" t="s">
        <v>641</v>
      </c>
      <c r="C167" s="210"/>
      <c r="D167" s="210"/>
    </row>
    <row r="168" spans="1:4">
      <c r="A168" s="242" t="s">
        <v>642</v>
      </c>
      <c r="B168" s="245" t="s">
        <v>643</v>
      </c>
      <c r="C168" s="210"/>
      <c r="D168" s="210"/>
    </row>
    <row r="169" spans="1:4">
      <c r="A169" s="242" t="s">
        <v>644</v>
      </c>
      <c r="B169" s="245" t="s">
        <v>645</v>
      </c>
      <c r="C169" s="210"/>
      <c r="D169" s="210"/>
    </row>
    <row r="170" spans="1:4">
      <c r="A170" s="242" t="s">
        <v>646</v>
      </c>
      <c r="B170" s="245" t="s">
        <v>647</v>
      </c>
      <c r="C170" s="210"/>
      <c r="D170" s="210"/>
    </row>
    <row r="171" spans="1:4">
      <c r="A171" s="242" t="s">
        <v>648</v>
      </c>
      <c r="B171" s="245" t="s">
        <v>649</v>
      </c>
      <c r="C171" s="210"/>
      <c r="D171" s="210"/>
    </row>
    <row r="172" spans="1:4">
      <c r="A172" s="242" t="s">
        <v>650</v>
      </c>
      <c r="B172" s="245" t="s">
        <v>651</v>
      </c>
      <c r="C172" s="210"/>
      <c r="D172" s="210"/>
    </row>
    <row r="173" spans="1:4">
      <c r="A173" s="242" t="s">
        <v>652</v>
      </c>
      <c r="B173" s="245" t="s">
        <v>653</v>
      </c>
      <c r="C173" s="210"/>
      <c r="D173" s="210"/>
    </row>
    <row r="174" spans="1:4">
      <c r="A174" s="242" t="s">
        <v>654</v>
      </c>
      <c r="B174" s="248" t="s">
        <v>655</v>
      </c>
      <c r="C174" s="210"/>
      <c r="D174" s="210"/>
    </row>
    <row r="175" spans="1:4">
      <c r="A175" s="242" t="s">
        <v>656</v>
      </c>
      <c r="B175" s="245" t="s">
        <v>657</v>
      </c>
      <c r="C175" s="210"/>
      <c r="D175" s="210"/>
    </row>
    <row r="176" spans="1:4">
      <c r="A176" s="242" t="s">
        <v>658</v>
      </c>
      <c r="B176" s="245" t="s">
        <v>659</v>
      </c>
      <c r="C176" s="210"/>
      <c r="D176" s="210"/>
    </row>
    <row r="177" spans="1:4">
      <c r="A177" s="242" t="s">
        <v>660</v>
      </c>
      <c r="B177" s="245" t="s">
        <v>661</v>
      </c>
      <c r="C177" s="210"/>
      <c r="D177" s="210"/>
    </row>
    <row r="178" spans="1:4">
      <c r="A178" s="242" t="s">
        <v>662</v>
      </c>
      <c r="B178" s="245" t="s">
        <v>663</v>
      </c>
      <c r="C178" s="210"/>
      <c r="D178" s="210"/>
    </row>
    <row r="179" spans="1:4">
      <c r="A179" s="242" t="s">
        <v>664</v>
      </c>
      <c r="B179" s="245" t="s">
        <v>665</v>
      </c>
      <c r="C179" s="210"/>
      <c r="D179" s="210"/>
    </row>
    <row r="180" spans="1:4">
      <c r="A180" s="242" t="s">
        <v>666</v>
      </c>
      <c r="B180" s="245" t="s">
        <v>667</v>
      </c>
      <c r="C180" s="210"/>
      <c r="D180" s="210"/>
    </row>
    <row r="181" spans="1:4">
      <c r="A181" s="242" t="s">
        <v>668</v>
      </c>
      <c r="B181" s="245" t="s">
        <v>669</v>
      </c>
      <c r="C181" s="210"/>
      <c r="D181" s="210"/>
    </row>
    <row r="182" spans="1:4">
      <c r="A182" s="242" t="s">
        <v>670</v>
      </c>
      <c r="B182" s="245" t="s">
        <v>671</v>
      </c>
      <c r="C182" s="210"/>
      <c r="D182" s="210"/>
    </row>
    <row r="183" spans="1:4">
      <c r="A183" s="242" t="s">
        <v>672</v>
      </c>
      <c r="B183" s="245" t="s">
        <v>673</v>
      </c>
      <c r="C183" s="210"/>
      <c r="D183" s="210"/>
    </row>
    <row r="184" spans="1:4">
      <c r="A184" s="242" t="s">
        <v>674</v>
      </c>
      <c r="B184" s="245" t="s">
        <v>675</v>
      </c>
      <c r="C184" s="210"/>
      <c r="D184" s="210"/>
    </row>
    <row r="185" spans="1:4">
      <c r="A185" s="242" t="s">
        <v>676</v>
      </c>
      <c r="B185" s="245" t="s">
        <v>677</v>
      </c>
      <c r="C185" s="210"/>
      <c r="D185" s="210"/>
    </row>
    <row r="186" spans="1:4" ht="18.75">
      <c r="A186" s="241">
        <v>5</v>
      </c>
      <c r="B186" s="247" t="s">
        <v>678</v>
      </c>
      <c r="C186" s="240"/>
      <c r="D186" s="240"/>
    </row>
    <row r="187" spans="1:4" ht="25.5">
      <c r="A187" s="242" t="s">
        <v>679</v>
      </c>
      <c r="B187" s="245" t="s">
        <v>680</v>
      </c>
      <c r="C187" s="210"/>
      <c r="D187" s="210"/>
    </row>
    <row r="188" spans="1:4" ht="25.5">
      <c r="A188" s="242" t="s">
        <v>681</v>
      </c>
      <c r="B188" s="245" t="s">
        <v>682</v>
      </c>
      <c r="C188" s="210"/>
      <c r="D188" s="210"/>
    </row>
    <row r="189" spans="1:4">
      <c r="A189" s="242" t="s">
        <v>683</v>
      </c>
      <c r="B189" s="245" t="s">
        <v>684</v>
      </c>
      <c r="C189" s="210"/>
      <c r="D189" s="210"/>
    </row>
    <row r="190" spans="1:4" ht="25.5">
      <c r="A190" s="246" t="s">
        <v>685</v>
      </c>
      <c r="B190" s="248" t="s">
        <v>686</v>
      </c>
      <c r="C190" s="210"/>
      <c r="D190" s="210"/>
    </row>
    <row r="191" spans="1:4" ht="25.5">
      <c r="A191" s="246" t="s">
        <v>687</v>
      </c>
      <c r="B191" s="248" t="s">
        <v>688</v>
      </c>
      <c r="C191" s="210"/>
      <c r="D191" s="210"/>
    </row>
    <row r="192" spans="1:4" ht="25.5">
      <c r="A192" s="246" t="s">
        <v>689</v>
      </c>
      <c r="B192" s="248" t="s">
        <v>686</v>
      </c>
      <c r="C192" s="210"/>
      <c r="D192" s="210"/>
    </row>
    <row r="193" spans="1:4" ht="25.5">
      <c r="A193" s="246" t="s">
        <v>690</v>
      </c>
      <c r="B193" s="248" t="s">
        <v>691</v>
      </c>
      <c r="C193" s="210"/>
      <c r="D193" s="210"/>
    </row>
    <row r="194" spans="1:4">
      <c r="A194" s="242" t="s">
        <v>692</v>
      </c>
      <c r="B194" s="245" t="s">
        <v>693</v>
      </c>
      <c r="C194" s="210"/>
      <c r="D194" s="210"/>
    </row>
    <row r="195" spans="1:4">
      <c r="A195" s="242" t="s">
        <v>694</v>
      </c>
      <c r="B195" s="245" t="s">
        <v>695</v>
      </c>
      <c r="C195" s="210"/>
      <c r="D195" s="210"/>
    </row>
    <row r="196" spans="1:4">
      <c r="A196" s="242" t="s">
        <v>696</v>
      </c>
      <c r="B196" s="245" t="s">
        <v>697</v>
      </c>
      <c r="C196" s="210"/>
      <c r="D196" s="210"/>
    </row>
    <row r="197" spans="1:4">
      <c r="A197" s="242" t="s">
        <v>698</v>
      </c>
      <c r="B197" s="245" t="s">
        <v>699</v>
      </c>
      <c r="C197" s="210"/>
      <c r="D197" s="210"/>
    </row>
    <row r="198" spans="1:4" ht="25.5">
      <c r="A198" s="242" t="s">
        <v>700</v>
      </c>
      <c r="B198" s="245" t="s">
        <v>701</v>
      </c>
      <c r="C198" s="210"/>
      <c r="D198" s="210"/>
    </row>
    <row r="199" spans="1:4" ht="25.5">
      <c r="A199" s="242" t="s">
        <v>702</v>
      </c>
      <c r="B199" s="245" t="s">
        <v>703</v>
      </c>
      <c r="C199" s="210"/>
      <c r="D199" s="210"/>
    </row>
    <row r="200" spans="1:4" ht="25.5">
      <c r="A200" s="242" t="s">
        <v>704</v>
      </c>
      <c r="B200" s="245" t="s">
        <v>705</v>
      </c>
      <c r="C200" s="210"/>
      <c r="D200" s="210"/>
    </row>
    <row r="201" spans="1:4" ht="25.5">
      <c r="A201" s="242" t="s">
        <v>706</v>
      </c>
      <c r="B201" s="245" t="s">
        <v>707</v>
      </c>
      <c r="C201" s="210"/>
      <c r="D201" s="210"/>
    </row>
    <row r="202" spans="1:4" ht="25.5">
      <c r="A202" s="242" t="s">
        <v>708</v>
      </c>
      <c r="B202" s="245" t="s">
        <v>709</v>
      </c>
      <c r="C202" s="210"/>
      <c r="D202" s="210"/>
    </row>
    <row r="203" spans="1:4" ht="25.5">
      <c r="A203" s="242" t="s">
        <v>710</v>
      </c>
      <c r="B203" s="245" t="s">
        <v>711</v>
      </c>
      <c r="C203" s="210"/>
      <c r="D203" s="210"/>
    </row>
    <row r="204" spans="1:4" ht="25.5">
      <c r="A204" s="242" t="s">
        <v>712</v>
      </c>
      <c r="B204" s="245" t="s">
        <v>713</v>
      </c>
      <c r="C204" s="210"/>
      <c r="D204" s="210"/>
    </row>
    <row r="205" spans="1:4">
      <c r="A205" s="242" t="s">
        <v>714</v>
      </c>
      <c r="B205" s="245" t="s">
        <v>715</v>
      </c>
      <c r="C205" s="210"/>
      <c r="D205" s="210"/>
    </row>
    <row r="206" spans="1:4" ht="25.5">
      <c r="A206" s="242" t="s">
        <v>716</v>
      </c>
      <c r="B206" s="245" t="s">
        <v>717</v>
      </c>
      <c r="C206" s="210"/>
      <c r="D206" s="210"/>
    </row>
    <row r="207" spans="1:4">
      <c r="A207" s="242" t="s">
        <v>718</v>
      </c>
      <c r="B207" s="245" t="s">
        <v>719</v>
      </c>
      <c r="C207" s="210"/>
      <c r="D207" s="210"/>
    </row>
    <row r="208" spans="1:4" ht="25.5">
      <c r="A208" s="242" t="s">
        <v>720</v>
      </c>
      <c r="B208" s="245" t="s">
        <v>721</v>
      </c>
      <c r="C208" s="210"/>
      <c r="D208" s="210"/>
    </row>
    <row r="209" spans="1:4" ht="25.5">
      <c r="A209" s="242" t="s">
        <v>722</v>
      </c>
      <c r="B209" s="245" t="s">
        <v>723</v>
      </c>
      <c r="C209" s="210"/>
      <c r="D209" s="210"/>
    </row>
    <row r="210" spans="1:4">
      <c r="A210" s="242" t="s">
        <v>724</v>
      </c>
      <c r="B210" s="245" t="s">
        <v>725</v>
      </c>
      <c r="C210" s="210"/>
      <c r="D210" s="210"/>
    </row>
    <row r="211" spans="1:4">
      <c r="A211" s="242" t="s">
        <v>726</v>
      </c>
      <c r="B211" s="245" t="s">
        <v>727</v>
      </c>
      <c r="C211" s="210"/>
      <c r="D211" s="210"/>
    </row>
    <row r="212" spans="1:4" ht="25.5">
      <c r="A212" s="246" t="s">
        <v>728</v>
      </c>
      <c r="B212" s="248" t="s">
        <v>729</v>
      </c>
      <c r="C212" s="210"/>
      <c r="D212" s="210"/>
    </row>
    <row r="213" spans="1:4" ht="25.5">
      <c r="A213" s="246" t="s">
        <v>730</v>
      </c>
      <c r="B213" s="248" t="s">
        <v>731</v>
      </c>
      <c r="C213" s="210"/>
      <c r="D213" s="210"/>
    </row>
    <row r="214" spans="1:4" ht="25.5">
      <c r="A214" s="242" t="s">
        <v>732</v>
      </c>
      <c r="B214" s="245" t="s">
        <v>733</v>
      </c>
      <c r="C214" s="210"/>
      <c r="D214" s="210"/>
    </row>
    <row r="215" spans="1:4" ht="25.5">
      <c r="A215" s="242" t="s">
        <v>734</v>
      </c>
      <c r="B215" s="245" t="s">
        <v>735</v>
      </c>
      <c r="C215" s="210"/>
      <c r="D215" s="210"/>
    </row>
    <row r="216" spans="1:4" ht="25.5">
      <c r="A216" s="242" t="s">
        <v>736</v>
      </c>
      <c r="B216" s="245" t="s">
        <v>737</v>
      </c>
      <c r="C216" s="210"/>
      <c r="D216" s="210"/>
    </row>
    <row r="217" spans="1:4" ht="25.5">
      <c r="A217" s="242" t="s">
        <v>738</v>
      </c>
      <c r="B217" s="245" t="s">
        <v>739</v>
      </c>
      <c r="C217" s="210"/>
      <c r="D217" s="210"/>
    </row>
    <row r="218" spans="1:4" ht="25.5">
      <c r="A218" s="242" t="s">
        <v>740</v>
      </c>
      <c r="B218" s="245" t="s">
        <v>741</v>
      </c>
      <c r="C218" s="210"/>
      <c r="D218" s="210"/>
    </row>
    <row r="219" spans="1:4" ht="25.5">
      <c r="A219" s="246" t="s">
        <v>742</v>
      </c>
      <c r="B219" s="248" t="s">
        <v>743</v>
      </c>
      <c r="C219" s="210"/>
      <c r="D219" s="210"/>
    </row>
    <row r="220" spans="1:4" ht="25.5">
      <c r="A220" s="246" t="s">
        <v>744</v>
      </c>
      <c r="B220" s="248" t="s">
        <v>745</v>
      </c>
      <c r="C220" s="210"/>
      <c r="D220" s="210"/>
    </row>
    <row r="221" spans="1:4">
      <c r="A221" s="242" t="s">
        <v>746</v>
      </c>
      <c r="B221" s="245" t="s">
        <v>747</v>
      </c>
      <c r="C221" s="210"/>
      <c r="D221" s="210"/>
    </row>
    <row r="222" spans="1:4">
      <c r="A222" s="242" t="s">
        <v>748</v>
      </c>
      <c r="B222" s="245" t="s">
        <v>747</v>
      </c>
      <c r="C222" s="210"/>
      <c r="D222" s="210"/>
    </row>
    <row r="223" spans="1:4">
      <c r="A223" s="242" t="s">
        <v>749</v>
      </c>
      <c r="B223" s="245" t="s">
        <v>750</v>
      </c>
      <c r="C223" s="210"/>
      <c r="D223" s="210"/>
    </row>
    <row r="224" spans="1:4">
      <c r="A224" s="242" t="s">
        <v>751</v>
      </c>
      <c r="B224" s="245" t="s">
        <v>752</v>
      </c>
      <c r="C224" s="210"/>
      <c r="D224" s="210"/>
    </row>
    <row r="225" spans="1:4">
      <c r="A225" s="242" t="s">
        <v>753</v>
      </c>
      <c r="B225" s="245" t="s">
        <v>754</v>
      </c>
      <c r="C225" s="210"/>
      <c r="D225" s="210"/>
    </row>
    <row r="226" spans="1:4">
      <c r="A226" s="242" t="s">
        <v>755</v>
      </c>
      <c r="B226" s="245" t="s">
        <v>756</v>
      </c>
      <c r="C226" s="210"/>
      <c r="D226" s="210"/>
    </row>
    <row r="227" spans="1:4">
      <c r="A227" s="242" t="s">
        <v>757</v>
      </c>
      <c r="B227" s="245" t="s">
        <v>758</v>
      </c>
      <c r="C227" s="210"/>
      <c r="D227" s="210"/>
    </row>
    <row r="228" spans="1:4">
      <c r="A228" s="242" t="s">
        <v>759</v>
      </c>
      <c r="B228" s="245" t="s">
        <v>760</v>
      </c>
      <c r="C228" s="210"/>
      <c r="D228" s="210"/>
    </row>
    <row r="229" spans="1:4">
      <c r="A229" s="242" t="s">
        <v>761</v>
      </c>
      <c r="B229" s="245" t="s">
        <v>762</v>
      </c>
      <c r="C229" s="210"/>
      <c r="D229" s="210"/>
    </row>
    <row r="230" spans="1:4">
      <c r="A230" s="242" t="s">
        <v>763</v>
      </c>
      <c r="B230" s="245" t="s">
        <v>764</v>
      </c>
      <c r="C230" s="210"/>
      <c r="D230" s="210"/>
    </row>
    <row r="231" spans="1:4" ht="25.5">
      <c r="A231" s="242" t="s">
        <v>765</v>
      </c>
      <c r="B231" s="245" t="s">
        <v>766</v>
      </c>
      <c r="C231" s="210"/>
      <c r="D231" s="210"/>
    </row>
    <row r="232" spans="1:4" ht="25.5">
      <c r="A232" s="242" t="s">
        <v>767</v>
      </c>
      <c r="B232" s="245" t="s">
        <v>768</v>
      </c>
      <c r="C232" s="210"/>
      <c r="D232" s="210"/>
    </row>
    <row r="233" spans="1:4" ht="25.5">
      <c r="A233" s="242" t="s">
        <v>769</v>
      </c>
      <c r="B233" s="245" t="s">
        <v>770</v>
      </c>
      <c r="C233" s="210"/>
      <c r="D233" s="210"/>
    </row>
    <row r="234" spans="1:4" ht="25.5">
      <c r="A234" s="242" t="s">
        <v>771</v>
      </c>
      <c r="B234" s="245" t="s">
        <v>772</v>
      </c>
      <c r="C234" s="210"/>
      <c r="D234" s="210"/>
    </row>
    <row r="235" spans="1:4">
      <c r="A235" s="242" t="s">
        <v>773</v>
      </c>
      <c r="B235" s="245" t="s">
        <v>774</v>
      </c>
      <c r="C235" s="210"/>
      <c r="D235" s="210"/>
    </row>
    <row r="236" spans="1:4">
      <c r="A236" s="242" t="s">
        <v>775</v>
      </c>
      <c r="B236" s="245" t="s">
        <v>776</v>
      </c>
      <c r="C236" s="210"/>
      <c r="D236" s="210"/>
    </row>
    <row r="237" spans="1:4" ht="25.5">
      <c r="A237" s="242" t="s">
        <v>777</v>
      </c>
      <c r="B237" s="245" t="s">
        <v>778</v>
      </c>
      <c r="C237" s="210"/>
      <c r="D237" s="210"/>
    </row>
    <row r="238" spans="1:4" ht="25.5">
      <c r="A238" s="242" t="s">
        <v>779</v>
      </c>
      <c r="B238" s="245" t="s">
        <v>780</v>
      </c>
      <c r="C238" s="210"/>
      <c r="D238" s="210"/>
    </row>
    <row r="239" spans="1:4">
      <c r="A239" s="242" t="s">
        <v>781</v>
      </c>
      <c r="B239" s="245" t="s">
        <v>782</v>
      </c>
      <c r="C239" s="210"/>
      <c r="D239" s="210"/>
    </row>
    <row r="240" spans="1:4">
      <c r="A240" s="242" t="s">
        <v>783</v>
      </c>
      <c r="B240" s="245" t="s">
        <v>784</v>
      </c>
      <c r="C240" s="210"/>
      <c r="D240" s="210"/>
    </row>
    <row r="241" spans="1:4">
      <c r="A241" s="242" t="s">
        <v>785</v>
      </c>
      <c r="B241" s="245" t="s">
        <v>786</v>
      </c>
      <c r="C241" s="210"/>
      <c r="D241" s="210"/>
    </row>
    <row r="242" spans="1:4">
      <c r="A242" s="242" t="s">
        <v>787</v>
      </c>
      <c r="B242" s="245" t="s">
        <v>788</v>
      </c>
      <c r="C242" s="210"/>
      <c r="D242" s="210"/>
    </row>
    <row r="243" spans="1:4">
      <c r="A243" s="242" t="s">
        <v>789</v>
      </c>
      <c r="B243" s="245" t="s">
        <v>790</v>
      </c>
      <c r="C243" s="210"/>
      <c r="D243" s="210"/>
    </row>
    <row r="244" spans="1:4">
      <c r="A244" s="242" t="s">
        <v>791</v>
      </c>
      <c r="B244" s="245" t="s">
        <v>792</v>
      </c>
      <c r="C244" s="210"/>
      <c r="D244" s="210"/>
    </row>
    <row r="245" spans="1:4">
      <c r="A245" s="242" t="s">
        <v>793</v>
      </c>
      <c r="B245" s="245" t="s">
        <v>794</v>
      </c>
      <c r="C245" s="210"/>
      <c r="D245" s="210"/>
    </row>
    <row r="246" spans="1:4">
      <c r="A246" s="242" t="s">
        <v>795</v>
      </c>
      <c r="B246" s="245" t="s">
        <v>796</v>
      </c>
      <c r="C246" s="210"/>
      <c r="D246" s="210"/>
    </row>
    <row r="247" spans="1:4">
      <c r="A247" s="242" t="s">
        <v>797</v>
      </c>
      <c r="B247" s="245" t="s">
        <v>798</v>
      </c>
      <c r="C247" s="210"/>
      <c r="D247" s="210"/>
    </row>
    <row r="248" spans="1:4">
      <c r="A248" s="242" t="s">
        <v>799</v>
      </c>
      <c r="B248" s="245" t="s">
        <v>800</v>
      </c>
      <c r="C248" s="210"/>
      <c r="D248" s="210"/>
    </row>
    <row r="249" spans="1:4">
      <c r="A249" s="242" t="s">
        <v>801</v>
      </c>
      <c r="B249" s="245" t="s">
        <v>802</v>
      </c>
      <c r="C249" s="210"/>
      <c r="D249" s="210"/>
    </row>
    <row r="250" spans="1:4">
      <c r="A250" s="242" t="s">
        <v>803</v>
      </c>
      <c r="B250" s="245" t="s">
        <v>804</v>
      </c>
      <c r="C250" s="210"/>
      <c r="D250" s="210"/>
    </row>
    <row r="251" spans="1:4">
      <c r="A251" s="242" t="s">
        <v>805</v>
      </c>
      <c r="B251" s="245" t="s">
        <v>806</v>
      </c>
      <c r="C251" s="210"/>
      <c r="D251" s="210"/>
    </row>
    <row r="252" spans="1:4">
      <c r="A252" s="242" t="s">
        <v>807</v>
      </c>
      <c r="B252" s="245" t="s">
        <v>808</v>
      </c>
      <c r="C252" s="210"/>
      <c r="D252" s="210"/>
    </row>
    <row r="253" spans="1:4">
      <c r="A253" s="242" t="s">
        <v>809</v>
      </c>
      <c r="B253" s="245" t="s">
        <v>810</v>
      </c>
      <c r="C253" s="210"/>
      <c r="D253" s="210"/>
    </row>
    <row r="254" spans="1:4">
      <c r="A254" s="242" t="s">
        <v>811</v>
      </c>
      <c r="B254" s="245" t="s">
        <v>812</v>
      </c>
      <c r="C254" s="210"/>
      <c r="D254" s="210"/>
    </row>
    <row r="255" spans="1:4">
      <c r="A255" s="242" t="s">
        <v>813</v>
      </c>
      <c r="B255" s="245" t="s">
        <v>814</v>
      </c>
      <c r="C255" s="210"/>
      <c r="D255" s="210"/>
    </row>
    <row r="256" spans="1:4">
      <c r="A256" s="242" t="s">
        <v>815</v>
      </c>
      <c r="B256" s="245" t="s">
        <v>816</v>
      </c>
      <c r="C256" s="210"/>
      <c r="D256" s="210"/>
    </row>
    <row r="257" spans="1:4">
      <c r="A257" s="242" t="s">
        <v>817</v>
      </c>
      <c r="B257" s="245" t="s">
        <v>818</v>
      </c>
      <c r="C257" s="210"/>
      <c r="D257" s="210"/>
    </row>
    <row r="258" spans="1:4">
      <c r="A258" s="242" t="s">
        <v>819</v>
      </c>
      <c r="B258" s="245" t="s">
        <v>820</v>
      </c>
      <c r="C258" s="210"/>
      <c r="D258" s="210"/>
    </row>
    <row r="259" spans="1:4">
      <c r="A259" s="242" t="s">
        <v>821</v>
      </c>
      <c r="B259" s="245" t="s">
        <v>822</v>
      </c>
      <c r="C259" s="210"/>
      <c r="D259" s="210"/>
    </row>
    <row r="260" spans="1:4">
      <c r="A260" s="242" t="s">
        <v>823</v>
      </c>
      <c r="B260" s="245" t="s">
        <v>824</v>
      </c>
      <c r="C260" s="210"/>
      <c r="D260" s="210"/>
    </row>
    <row r="261" spans="1:4">
      <c r="A261" s="242" t="s">
        <v>825</v>
      </c>
      <c r="B261" s="245" t="s">
        <v>826</v>
      </c>
      <c r="C261" s="210"/>
      <c r="D261" s="210"/>
    </row>
    <row r="262" spans="1:4">
      <c r="A262" s="242" t="s">
        <v>827</v>
      </c>
      <c r="B262" s="245" t="s">
        <v>828</v>
      </c>
      <c r="C262" s="210"/>
      <c r="D262" s="210"/>
    </row>
    <row r="263" spans="1:4">
      <c r="A263" s="242" t="s">
        <v>829</v>
      </c>
      <c r="B263" s="245" t="s">
        <v>830</v>
      </c>
      <c r="C263" s="210"/>
      <c r="D263" s="210"/>
    </row>
    <row r="264" spans="1:4">
      <c r="A264" s="242" t="s">
        <v>831</v>
      </c>
      <c r="B264" s="245" t="s">
        <v>832</v>
      </c>
      <c r="C264" s="210"/>
      <c r="D264" s="210"/>
    </row>
    <row r="265" spans="1:4">
      <c r="A265" s="242" t="s">
        <v>833</v>
      </c>
      <c r="B265" s="245" t="s">
        <v>834</v>
      </c>
      <c r="C265" s="210"/>
      <c r="D265" s="210"/>
    </row>
    <row r="266" spans="1:4">
      <c r="A266" s="242" t="s">
        <v>835</v>
      </c>
      <c r="B266" s="245" t="s">
        <v>836</v>
      </c>
      <c r="C266" s="210"/>
      <c r="D266" s="210"/>
    </row>
    <row r="267" spans="1:4" ht="18.75">
      <c r="A267" s="241">
        <v>6</v>
      </c>
      <c r="B267" s="247" t="s">
        <v>837</v>
      </c>
      <c r="C267" s="240"/>
      <c r="D267" s="240"/>
    </row>
    <row r="268" spans="1:4">
      <c r="A268" s="242" t="s">
        <v>838</v>
      </c>
      <c r="B268" s="245" t="s">
        <v>839</v>
      </c>
      <c r="C268" s="210"/>
      <c r="D268" s="210"/>
    </row>
    <row r="269" spans="1:4">
      <c r="A269" s="242" t="s">
        <v>840</v>
      </c>
      <c r="B269" s="245" t="s">
        <v>841</v>
      </c>
      <c r="C269" s="210"/>
      <c r="D269" s="210"/>
    </row>
    <row r="270" spans="1:4">
      <c r="A270" s="242" t="s">
        <v>842</v>
      </c>
      <c r="B270" s="245" t="s">
        <v>843</v>
      </c>
      <c r="C270" s="210"/>
      <c r="D270" s="210"/>
    </row>
    <row r="271" spans="1:4">
      <c r="A271" s="242" t="s">
        <v>844</v>
      </c>
      <c r="B271" s="245" t="s">
        <v>845</v>
      </c>
      <c r="C271" s="210"/>
      <c r="D271" s="210"/>
    </row>
    <row r="272" spans="1:4">
      <c r="A272" s="242" t="s">
        <v>846</v>
      </c>
      <c r="B272" s="245" t="s">
        <v>847</v>
      </c>
      <c r="C272" s="210"/>
      <c r="D272" s="210"/>
    </row>
    <row r="273" spans="1:4" ht="25.5">
      <c r="A273" s="242" t="s">
        <v>848</v>
      </c>
      <c r="B273" s="245" t="s">
        <v>849</v>
      </c>
      <c r="C273" s="210"/>
      <c r="D273" s="210"/>
    </row>
    <row r="274" spans="1:4" ht="25.5">
      <c r="A274" s="242" t="s">
        <v>850</v>
      </c>
      <c r="B274" s="245" t="s">
        <v>851</v>
      </c>
      <c r="C274" s="210"/>
      <c r="D274" s="210"/>
    </row>
    <row r="275" spans="1:4">
      <c r="A275" s="242" t="s">
        <v>852</v>
      </c>
      <c r="B275" s="245" t="s">
        <v>853</v>
      </c>
      <c r="C275" s="210"/>
      <c r="D275" s="210"/>
    </row>
    <row r="276" spans="1:4">
      <c r="A276" s="242" t="s">
        <v>854</v>
      </c>
      <c r="B276" s="245" t="s">
        <v>855</v>
      </c>
      <c r="C276" s="210"/>
      <c r="D276" s="210"/>
    </row>
    <row r="277" spans="1:4">
      <c r="A277" s="242" t="s">
        <v>856</v>
      </c>
      <c r="B277" s="245" t="s">
        <v>857</v>
      </c>
      <c r="C277" s="210"/>
      <c r="D277" s="210"/>
    </row>
    <row r="278" spans="1:4">
      <c r="A278" s="242" t="s">
        <v>858</v>
      </c>
      <c r="B278" s="245" t="s">
        <v>859</v>
      </c>
      <c r="C278" s="210"/>
      <c r="D278" s="210"/>
    </row>
    <row r="279" spans="1:4">
      <c r="A279" s="242" t="s">
        <v>860</v>
      </c>
      <c r="B279" s="245" t="s">
        <v>861</v>
      </c>
      <c r="C279" s="210"/>
      <c r="D279" s="210"/>
    </row>
    <row r="280" spans="1:4">
      <c r="A280" s="242" t="s">
        <v>862</v>
      </c>
      <c r="B280" s="245" t="s">
        <v>863</v>
      </c>
      <c r="C280" s="210"/>
      <c r="D280" s="210"/>
    </row>
    <row r="281" spans="1:4">
      <c r="A281" s="242" t="s">
        <v>864</v>
      </c>
      <c r="B281" s="245" t="s">
        <v>865</v>
      </c>
      <c r="C281" s="210"/>
      <c r="D281" s="210"/>
    </row>
    <row r="282" spans="1:4">
      <c r="A282" s="242" t="s">
        <v>866</v>
      </c>
      <c r="B282" s="245" t="s">
        <v>867</v>
      </c>
      <c r="C282" s="210"/>
      <c r="D282" s="210"/>
    </row>
    <row r="283" spans="1:4">
      <c r="A283" s="242" t="s">
        <v>868</v>
      </c>
      <c r="B283" s="245" t="s">
        <v>869</v>
      </c>
      <c r="C283" s="210"/>
      <c r="D283" s="210"/>
    </row>
    <row r="284" spans="1:4">
      <c r="A284" s="246" t="s">
        <v>870</v>
      </c>
      <c r="B284" s="248" t="s">
        <v>871</v>
      </c>
      <c r="C284" s="210"/>
      <c r="D284" s="210"/>
    </row>
    <row r="285" spans="1:4">
      <c r="A285" s="246" t="s">
        <v>872</v>
      </c>
      <c r="B285" s="248" t="s">
        <v>873</v>
      </c>
      <c r="C285" s="210"/>
      <c r="D285" s="210"/>
    </row>
    <row r="286" spans="1:4">
      <c r="A286" s="242" t="s">
        <v>874</v>
      </c>
      <c r="B286" s="248" t="s">
        <v>875</v>
      </c>
      <c r="C286" s="210"/>
      <c r="D286" s="210"/>
    </row>
    <row r="287" spans="1:4">
      <c r="A287" s="242" t="s">
        <v>876</v>
      </c>
      <c r="B287" s="245" t="s">
        <v>877</v>
      </c>
      <c r="C287" s="210"/>
      <c r="D287" s="210"/>
    </row>
    <row r="288" spans="1:4">
      <c r="A288" s="242" t="s">
        <v>878</v>
      </c>
      <c r="B288" s="245" t="s">
        <v>879</v>
      </c>
      <c r="C288" s="210"/>
      <c r="D288" s="210"/>
    </row>
    <row r="289" spans="1:4">
      <c r="A289" s="242" t="s">
        <v>880</v>
      </c>
      <c r="B289" s="245" t="s">
        <v>881</v>
      </c>
      <c r="C289" s="210"/>
      <c r="D289" s="210"/>
    </row>
    <row r="290" spans="1:4">
      <c r="A290" s="242" t="s">
        <v>882</v>
      </c>
      <c r="B290" s="245" t="s">
        <v>883</v>
      </c>
      <c r="C290" s="210"/>
      <c r="D290" s="210"/>
    </row>
    <row r="291" spans="1:4">
      <c r="A291" s="242" t="s">
        <v>884</v>
      </c>
      <c r="B291" s="245" t="s">
        <v>885</v>
      </c>
      <c r="C291" s="210"/>
      <c r="D291" s="210"/>
    </row>
    <row r="292" spans="1:4">
      <c r="A292" s="242" t="s">
        <v>886</v>
      </c>
      <c r="B292" s="245" t="s">
        <v>887</v>
      </c>
      <c r="C292" s="210"/>
      <c r="D292" s="210"/>
    </row>
    <row r="293" spans="1:4">
      <c r="A293" s="242" t="s">
        <v>888</v>
      </c>
      <c r="B293" s="245" t="s">
        <v>889</v>
      </c>
      <c r="C293" s="210"/>
      <c r="D293" s="210"/>
    </row>
    <row r="294" spans="1:4">
      <c r="A294" s="242" t="s">
        <v>890</v>
      </c>
      <c r="B294" s="245" t="s">
        <v>891</v>
      </c>
      <c r="C294" s="210"/>
      <c r="D294" s="210"/>
    </row>
    <row r="295" spans="1:4">
      <c r="A295" s="242" t="s">
        <v>892</v>
      </c>
      <c r="B295" s="245" t="s">
        <v>893</v>
      </c>
      <c r="C295" s="210"/>
      <c r="D295" s="210"/>
    </row>
    <row r="296" spans="1:4">
      <c r="A296" s="242" t="s">
        <v>894</v>
      </c>
      <c r="B296" s="245" t="s">
        <v>895</v>
      </c>
      <c r="C296" s="210"/>
      <c r="D296" s="210"/>
    </row>
    <row r="297" spans="1:4">
      <c r="A297" s="242" t="s">
        <v>896</v>
      </c>
      <c r="B297" s="245" t="s">
        <v>897</v>
      </c>
      <c r="C297" s="210"/>
      <c r="D297" s="210"/>
    </row>
    <row r="298" spans="1:4">
      <c r="A298" s="242" t="s">
        <v>898</v>
      </c>
      <c r="B298" s="245" t="s">
        <v>899</v>
      </c>
      <c r="C298" s="210"/>
      <c r="D298" s="210"/>
    </row>
    <row r="299" spans="1:4">
      <c r="A299" s="242" t="s">
        <v>900</v>
      </c>
      <c r="B299" s="245" t="s">
        <v>901</v>
      </c>
      <c r="C299" s="210"/>
      <c r="D299" s="210"/>
    </row>
    <row r="300" spans="1:4">
      <c r="A300" s="242" t="s">
        <v>902</v>
      </c>
      <c r="B300" s="245" t="s">
        <v>903</v>
      </c>
      <c r="C300" s="210"/>
      <c r="D300" s="210"/>
    </row>
    <row r="301" spans="1:4">
      <c r="A301" s="242" t="s">
        <v>904</v>
      </c>
      <c r="B301" s="245" t="s">
        <v>905</v>
      </c>
      <c r="C301" s="210"/>
      <c r="D301" s="210"/>
    </row>
    <row r="302" spans="1:4">
      <c r="A302" s="242" t="s">
        <v>906</v>
      </c>
      <c r="B302" s="245" t="s">
        <v>907</v>
      </c>
      <c r="C302" s="210"/>
      <c r="D302" s="210"/>
    </row>
    <row r="303" spans="1:4">
      <c r="A303" s="242" t="s">
        <v>908</v>
      </c>
      <c r="B303" s="245" t="s">
        <v>909</v>
      </c>
      <c r="C303" s="210"/>
      <c r="D303" s="210"/>
    </row>
    <row r="304" spans="1:4">
      <c r="A304" s="242" t="s">
        <v>910</v>
      </c>
      <c r="B304" s="245" t="s">
        <v>911</v>
      </c>
      <c r="C304" s="210"/>
      <c r="D304" s="210"/>
    </row>
    <row r="305" spans="1:4">
      <c r="A305" s="242" t="s">
        <v>912</v>
      </c>
      <c r="B305" s="245" t="s">
        <v>913</v>
      </c>
      <c r="C305" s="210"/>
      <c r="D305" s="210"/>
    </row>
    <row r="306" spans="1:4">
      <c r="A306" s="242" t="s">
        <v>914</v>
      </c>
      <c r="B306" s="245" t="s">
        <v>915</v>
      </c>
      <c r="C306" s="210"/>
      <c r="D306" s="210"/>
    </row>
    <row r="307" spans="1:4">
      <c r="A307" s="242" t="s">
        <v>916</v>
      </c>
      <c r="B307" s="245" t="s">
        <v>917</v>
      </c>
      <c r="C307" s="210"/>
      <c r="D307" s="210"/>
    </row>
    <row r="308" spans="1:4">
      <c r="A308" s="242" t="s">
        <v>918</v>
      </c>
      <c r="B308" s="245" t="s">
        <v>919</v>
      </c>
      <c r="C308" s="210"/>
      <c r="D308" s="210"/>
    </row>
    <row r="309" spans="1:4">
      <c r="A309" s="242" t="s">
        <v>920</v>
      </c>
      <c r="B309" s="245" t="s">
        <v>921</v>
      </c>
      <c r="C309" s="210"/>
      <c r="D309" s="210"/>
    </row>
    <row r="310" spans="1:4" ht="25.5">
      <c r="A310" s="242" t="s">
        <v>922</v>
      </c>
      <c r="B310" s="245" t="s">
        <v>923</v>
      </c>
      <c r="C310" s="210"/>
      <c r="D310" s="210"/>
    </row>
    <row r="311" spans="1:4" ht="25.5">
      <c r="A311" s="242" t="s">
        <v>924</v>
      </c>
      <c r="B311" s="245" t="s">
        <v>925</v>
      </c>
      <c r="C311" s="210"/>
      <c r="D311" s="210"/>
    </row>
    <row r="312" spans="1:4">
      <c r="A312" s="242" t="s">
        <v>926</v>
      </c>
      <c r="B312" s="245" t="s">
        <v>927</v>
      </c>
      <c r="C312" s="210"/>
      <c r="D312" s="210"/>
    </row>
    <row r="313" spans="1:4">
      <c r="A313" s="242" t="s">
        <v>928</v>
      </c>
      <c r="B313" s="245" t="s">
        <v>929</v>
      </c>
      <c r="C313" s="210"/>
      <c r="D313" s="210"/>
    </row>
    <row r="314" spans="1:4" ht="18.75">
      <c r="A314" s="241">
        <v>7</v>
      </c>
      <c r="B314" s="247" t="s">
        <v>930</v>
      </c>
      <c r="C314" s="240"/>
      <c r="D314" s="240"/>
    </row>
    <row r="315" spans="1:4">
      <c r="A315" s="242" t="s">
        <v>931</v>
      </c>
      <c r="B315" s="245" t="s">
        <v>932</v>
      </c>
      <c r="C315" s="210"/>
      <c r="D315" s="210"/>
    </row>
    <row r="316" spans="1:4">
      <c r="A316" s="242" t="s">
        <v>933</v>
      </c>
      <c r="B316" s="245" t="s">
        <v>934</v>
      </c>
      <c r="C316" s="210"/>
      <c r="D316" s="210"/>
    </row>
    <row r="317" spans="1:4">
      <c r="A317" s="242" t="s">
        <v>935</v>
      </c>
      <c r="B317" s="245" t="s">
        <v>936</v>
      </c>
      <c r="C317" s="210"/>
      <c r="D317" s="210"/>
    </row>
    <row r="318" spans="1:4">
      <c r="A318" s="242" t="s">
        <v>937</v>
      </c>
      <c r="B318" s="245" t="s">
        <v>938</v>
      </c>
      <c r="C318" s="210"/>
      <c r="D318" s="210"/>
    </row>
    <row r="319" spans="1:4">
      <c r="A319" s="242" t="s">
        <v>939</v>
      </c>
      <c r="B319" s="245" t="s">
        <v>940</v>
      </c>
      <c r="C319" s="210"/>
      <c r="D319" s="210"/>
    </row>
    <row r="320" spans="1:4">
      <c r="A320" s="242" t="s">
        <v>941</v>
      </c>
      <c r="B320" s="245" t="s">
        <v>942</v>
      </c>
      <c r="C320" s="210"/>
      <c r="D320" s="210"/>
    </row>
    <row r="321" spans="1:4">
      <c r="A321" s="242" t="s">
        <v>943</v>
      </c>
      <c r="B321" s="245" t="s">
        <v>944</v>
      </c>
      <c r="C321" s="210"/>
      <c r="D321" s="210"/>
    </row>
    <row r="322" spans="1:4">
      <c r="A322" s="242" t="s">
        <v>945</v>
      </c>
      <c r="B322" s="248" t="s">
        <v>946</v>
      </c>
      <c r="C322" s="210"/>
      <c r="D322" s="210"/>
    </row>
    <row r="323" spans="1:4">
      <c r="A323" s="242" t="s">
        <v>947</v>
      </c>
      <c r="B323" s="248" t="s">
        <v>948</v>
      </c>
      <c r="C323" s="210"/>
      <c r="D323" s="210"/>
    </row>
    <row r="324" spans="1:4" ht="25.5">
      <c r="A324" s="242" t="s">
        <v>949</v>
      </c>
      <c r="B324" s="245" t="s">
        <v>950</v>
      </c>
      <c r="C324" s="210"/>
      <c r="D324" s="210"/>
    </row>
    <row r="325" spans="1:4" ht="25.5">
      <c r="A325" s="242" t="s">
        <v>951</v>
      </c>
      <c r="B325" s="245" t="s">
        <v>952</v>
      </c>
      <c r="C325" s="210"/>
      <c r="D325" s="210"/>
    </row>
    <row r="326" spans="1:4" ht="25.5">
      <c r="A326" s="242" t="s">
        <v>953</v>
      </c>
      <c r="B326" s="245" t="s">
        <v>954</v>
      </c>
      <c r="C326" s="210"/>
      <c r="D326" s="210"/>
    </row>
    <row r="327" spans="1:4" ht="25.5">
      <c r="A327" s="242" t="s">
        <v>955</v>
      </c>
      <c r="B327" s="245" t="s">
        <v>956</v>
      </c>
      <c r="C327" s="210"/>
      <c r="D327" s="210"/>
    </row>
    <row r="328" spans="1:4">
      <c r="A328" s="242" t="s">
        <v>957</v>
      </c>
      <c r="B328" s="248" t="s">
        <v>958</v>
      </c>
      <c r="C328" s="210"/>
      <c r="D328" s="210"/>
    </row>
    <row r="329" spans="1:4">
      <c r="A329" s="242" t="s">
        <v>959</v>
      </c>
      <c r="B329" s="248" t="s">
        <v>960</v>
      </c>
      <c r="C329" s="210"/>
      <c r="D329" s="210"/>
    </row>
    <row r="330" spans="1:4">
      <c r="A330" s="242" t="s">
        <v>961</v>
      </c>
      <c r="B330" s="245" t="s">
        <v>962</v>
      </c>
      <c r="C330" s="210"/>
      <c r="D330" s="210"/>
    </row>
    <row r="331" spans="1:4">
      <c r="A331" s="242" t="s">
        <v>963</v>
      </c>
      <c r="B331" s="245" t="s">
        <v>964</v>
      </c>
      <c r="C331" s="210"/>
      <c r="D331" s="210"/>
    </row>
    <row r="332" spans="1:4">
      <c r="A332" s="242" t="s">
        <v>965</v>
      </c>
      <c r="B332" s="245" t="s">
        <v>966</v>
      </c>
      <c r="C332" s="210"/>
      <c r="D332" s="210"/>
    </row>
    <row r="333" spans="1:4">
      <c r="A333" s="242" t="s">
        <v>967</v>
      </c>
      <c r="B333" s="245" t="s">
        <v>968</v>
      </c>
      <c r="C333" s="210"/>
      <c r="D333" s="210"/>
    </row>
    <row r="334" spans="1:4">
      <c r="A334" s="242" t="s">
        <v>969</v>
      </c>
      <c r="B334" s="245" t="s">
        <v>970</v>
      </c>
      <c r="C334" s="210"/>
      <c r="D334" s="210"/>
    </row>
    <row r="335" spans="1:4" ht="25.5">
      <c r="A335" s="242" t="s">
        <v>971</v>
      </c>
      <c r="B335" s="245" t="s">
        <v>972</v>
      </c>
      <c r="C335" s="210"/>
      <c r="D335" s="210"/>
    </row>
    <row r="336" spans="1:4" ht="25.5">
      <c r="A336" s="242" t="s">
        <v>973</v>
      </c>
      <c r="B336" s="245" t="s">
        <v>974</v>
      </c>
      <c r="C336" s="210"/>
      <c r="D336" s="210"/>
    </row>
    <row r="337" spans="1:4">
      <c r="A337" s="242" t="s">
        <v>975</v>
      </c>
      <c r="B337" s="245" t="s">
        <v>976</v>
      </c>
      <c r="C337" s="210"/>
      <c r="D337" s="210"/>
    </row>
    <row r="338" spans="1:4">
      <c r="A338" s="242" t="s">
        <v>977</v>
      </c>
      <c r="B338" s="245" t="s">
        <v>978</v>
      </c>
      <c r="C338" s="210"/>
      <c r="D338" s="210"/>
    </row>
    <row r="339" spans="1:4" ht="25.5">
      <c r="A339" s="242" t="s">
        <v>979</v>
      </c>
      <c r="B339" s="245" t="s">
        <v>980</v>
      </c>
      <c r="C339" s="210"/>
      <c r="D339" s="210"/>
    </row>
    <row r="340" spans="1:4" ht="25.5">
      <c r="A340" s="242" t="s">
        <v>981</v>
      </c>
      <c r="B340" s="245" t="s">
        <v>982</v>
      </c>
      <c r="C340" s="210"/>
      <c r="D340" s="210"/>
    </row>
    <row r="341" spans="1:4">
      <c r="A341" s="242" t="s">
        <v>983</v>
      </c>
      <c r="B341" s="245" t="s">
        <v>984</v>
      </c>
      <c r="C341" s="210"/>
      <c r="D341" s="210"/>
    </row>
    <row r="342" spans="1:4">
      <c r="A342" s="242" t="s">
        <v>985</v>
      </c>
      <c r="B342" s="245" t="s">
        <v>986</v>
      </c>
      <c r="C342" s="210"/>
      <c r="D342" s="210"/>
    </row>
    <row r="343" spans="1:4" ht="37.5">
      <c r="A343" s="241">
        <v>8</v>
      </c>
      <c r="B343" s="247" t="s">
        <v>987</v>
      </c>
      <c r="C343" s="240"/>
      <c r="D343" s="240"/>
    </row>
    <row r="344" spans="1:4" ht="25.5">
      <c r="A344" s="249" t="s">
        <v>988</v>
      </c>
      <c r="B344" s="248" t="s">
        <v>989</v>
      </c>
      <c r="C344" s="210"/>
      <c r="D344" s="210"/>
    </row>
    <row r="345" spans="1:4" ht="25.5">
      <c r="A345" s="249" t="s">
        <v>990</v>
      </c>
      <c r="B345" s="248" t="s">
        <v>991</v>
      </c>
      <c r="C345" s="210"/>
      <c r="D345" s="210"/>
    </row>
    <row r="346" spans="1:4">
      <c r="A346" s="242" t="s">
        <v>992</v>
      </c>
      <c r="B346" s="245" t="s">
        <v>993</v>
      </c>
      <c r="C346" s="210"/>
      <c r="D346" s="210"/>
    </row>
    <row r="347" spans="1:4">
      <c r="A347" s="242" t="s">
        <v>994</v>
      </c>
      <c r="B347" s="245" t="s">
        <v>995</v>
      </c>
      <c r="C347" s="210"/>
      <c r="D347" s="210"/>
    </row>
    <row r="348" spans="1:4">
      <c r="A348" s="246" t="s">
        <v>996</v>
      </c>
      <c r="B348" s="248" t="s">
        <v>997</v>
      </c>
      <c r="C348" s="210"/>
      <c r="D348" s="210"/>
    </row>
    <row r="349" spans="1:4">
      <c r="A349" s="246" t="s">
        <v>998</v>
      </c>
      <c r="B349" s="248" t="s">
        <v>999</v>
      </c>
      <c r="C349" s="210"/>
      <c r="D349" s="210"/>
    </row>
    <row r="350" spans="1:4">
      <c r="A350" s="246" t="s">
        <v>1000</v>
      </c>
      <c r="B350" s="248" t="s">
        <v>1001</v>
      </c>
      <c r="C350" s="210"/>
      <c r="D350" s="210"/>
    </row>
    <row r="351" spans="1:4">
      <c r="A351" s="246" t="s">
        <v>1002</v>
      </c>
      <c r="B351" s="248" t="s">
        <v>1003</v>
      </c>
      <c r="C351" s="210"/>
      <c r="D351" s="210"/>
    </row>
    <row r="352" spans="1:4">
      <c r="A352" s="246" t="s">
        <v>1004</v>
      </c>
      <c r="B352" s="248" t="s">
        <v>1005</v>
      </c>
      <c r="C352" s="210"/>
      <c r="D352" s="210"/>
    </row>
    <row r="353" spans="1:4">
      <c r="A353" s="242" t="s">
        <v>1006</v>
      </c>
      <c r="B353" s="245" t="s">
        <v>1007</v>
      </c>
      <c r="C353" s="210"/>
      <c r="D353" s="210"/>
    </row>
    <row r="354" spans="1:4">
      <c r="A354" s="242" t="s">
        <v>1008</v>
      </c>
      <c r="B354" s="245" t="s">
        <v>1009</v>
      </c>
      <c r="C354" s="210"/>
      <c r="D354" s="210"/>
    </row>
    <row r="355" spans="1:4">
      <c r="A355" s="242" t="s">
        <v>1010</v>
      </c>
      <c r="B355" s="245" t="s">
        <v>1011</v>
      </c>
      <c r="C355" s="210"/>
      <c r="D355" s="210"/>
    </row>
    <row r="356" spans="1:4">
      <c r="A356" s="242" t="s">
        <v>1012</v>
      </c>
      <c r="B356" s="245" t="s">
        <v>1013</v>
      </c>
      <c r="C356" s="210"/>
      <c r="D356" s="210"/>
    </row>
    <row r="357" spans="1:4">
      <c r="A357" s="242" t="s">
        <v>1014</v>
      </c>
      <c r="B357" s="245" t="s">
        <v>1015</v>
      </c>
      <c r="C357" s="210"/>
      <c r="D357" s="210"/>
    </row>
    <row r="358" spans="1:4">
      <c r="A358" s="242" t="s">
        <v>1016</v>
      </c>
      <c r="B358" s="245" t="s">
        <v>1017</v>
      </c>
      <c r="C358" s="210"/>
      <c r="D358" s="210"/>
    </row>
    <row r="359" spans="1:4">
      <c r="A359" s="242" t="s">
        <v>1018</v>
      </c>
      <c r="B359" s="245" t="s">
        <v>1019</v>
      </c>
      <c r="C359" s="210"/>
      <c r="D359" s="210"/>
    </row>
    <row r="360" spans="1:4">
      <c r="A360" s="242" t="s">
        <v>1020</v>
      </c>
      <c r="B360" s="245" t="s">
        <v>1019</v>
      </c>
      <c r="C360" s="210"/>
      <c r="D360" s="210"/>
    </row>
    <row r="361" spans="1:4">
      <c r="A361" s="242" t="s">
        <v>1021</v>
      </c>
      <c r="B361" s="245" t="s">
        <v>1022</v>
      </c>
      <c r="C361" s="210"/>
      <c r="D361" s="210"/>
    </row>
    <row r="362" spans="1:4">
      <c r="A362" s="242" t="s">
        <v>1023</v>
      </c>
      <c r="B362" s="245" t="s">
        <v>1024</v>
      </c>
      <c r="C362" s="210"/>
      <c r="D362" s="210"/>
    </row>
    <row r="363" spans="1:4">
      <c r="A363" s="242" t="s">
        <v>1025</v>
      </c>
      <c r="B363" s="245" t="s">
        <v>1026</v>
      </c>
      <c r="C363" s="210"/>
      <c r="D363" s="210"/>
    </row>
    <row r="364" spans="1:4" ht="25.5">
      <c r="A364" s="242" t="s">
        <v>1027</v>
      </c>
      <c r="B364" s="245" t="s">
        <v>1028</v>
      </c>
      <c r="C364" s="210"/>
      <c r="D364" s="210"/>
    </row>
    <row r="365" spans="1:4" ht="25.5">
      <c r="A365" s="242" t="s">
        <v>1029</v>
      </c>
      <c r="B365" s="245" t="s">
        <v>1030</v>
      </c>
      <c r="C365" s="210"/>
      <c r="D365" s="210"/>
    </row>
    <row r="366" spans="1:4" ht="25.5">
      <c r="A366" s="242" t="s">
        <v>1031</v>
      </c>
      <c r="B366" s="245" t="s">
        <v>1032</v>
      </c>
      <c r="C366" s="210"/>
      <c r="D366" s="210"/>
    </row>
    <row r="367" spans="1:4">
      <c r="A367" s="242" t="s">
        <v>1033</v>
      </c>
      <c r="B367" s="245" t="s">
        <v>1034</v>
      </c>
      <c r="C367" s="210"/>
      <c r="D367" s="210"/>
    </row>
    <row r="368" spans="1:4">
      <c r="A368" s="242" t="s">
        <v>1035</v>
      </c>
      <c r="B368" s="245" t="s">
        <v>1036</v>
      </c>
      <c r="C368" s="210"/>
      <c r="D368" s="210"/>
    </row>
    <row r="369" spans="1:4">
      <c r="A369" s="242" t="s">
        <v>1037</v>
      </c>
      <c r="B369" s="245" t="s">
        <v>1038</v>
      </c>
      <c r="C369" s="210"/>
      <c r="D369" s="210"/>
    </row>
    <row r="370" spans="1:4">
      <c r="A370" s="242" t="s">
        <v>1039</v>
      </c>
      <c r="B370" s="245" t="s">
        <v>1040</v>
      </c>
      <c r="C370" s="210"/>
      <c r="D370" s="210"/>
    </row>
    <row r="371" spans="1:4">
      <c r="A371" s="242" t="s">
        <v>1041</v>
      </c>
      <c r="B371" s="248" t="s">
        <v>1042</v>
      </c>
      <c r="C371" s="210"/>
      <c r="D371" s="210"/>
    </row>
    <row r="372" spans="1:4">
      <c r="A372" s="242" t="s">
        <v>1043</v>
      </c>
      <c r="B372" s="248" t="s">
        <v>1044</v>
      </c>
      <c r="C372" s="210"/>
      <c r="D372" s="210"/>
    </row>
    <row r="373" spans="1:4">
      <c r="A373" s="242" t="s">
        <v>1045</v>
      </c>
      <c r="B373" s="245" t="s">
        <v>1046</v>
      </c>
      <c r="C373" s="210"/>
      <c r="D373" s="210"/>
    </row>
    <row r="374" spans="1:4">
      <c r="A374" s="242" t="s">
        <v>1047</v>
      </c>
      <c r="B374" s="248" t="s">
        <v>1048</v>
      </c>
      <c r="C374" s="210"/>
      <c r="D374" s="210"/>
    </row>
    <row r="375" spans="1:4">
      <c r="A375" s="242" t="s">
        <v>1049</v>
      </c>
      <c r="B375" s="248" t="s">
        <v>1050</v>
      </c>
      <c r="C375" s="210"/>
      <c r="D375" s="210"/>
    </row>
    <row r="376" spans="1:4">
      <c r="A376" s="242" t="s">
        <v>1051</v>
      </c>
      <c r="B376" s="245" t="s">
        <v>1052</v>
      </c>
      <c r="C376" s="210"/>
      <c r="D376" s="210"/>
    </row>
    <row r="377" spans="1:4">
      <c r="A377" s="242" t="s">
        <v>1053</v>
      </c>
      <c r="B377" s="245" t="s">
        <v>1054</v>
      </c>
      <c r="C377" s="210"/>
      <c r="D377" s="210"/>
    </row>
    <row r="378" spans="1:4">
      <c r="A378" s="242" t="s">
        <v>1055</v>
      </c>
      <c r="B378" s="245" t="s">
        <v>1056</v>
      </c>
      <c r="C378" s="210"/>
      <c r="D378" s="210"/>
    </row>
    <row r="379" spans="1:4">
      <c r="A379" s="242" t="s">
        <v>1057</v>
      </c>
      <c r="B379" s="248" t="s">
        <v>1058</v>
      </c>
      <c r="C379" s="210"/>
      <c r="D379" s="210"/>
    </row>
    <row r="380" spans="1:4">
      <c r="A380" s="242" t="s">
        <v>1059</v>
      </c>
      <c r="B380" s="248" t="s">
        <v>1060</v>
      </c>
      <c r="C380" s="210"/>
      <c r="D380" s="210"/>
    </row>
    <row r="381" spans="1:4">
      <c r="A381" s="242" t="s">
        <v>1061</v>
      </c>
      <c r="B381" s="248" t="s">
        <v>1062</v>
      </c>
      <c r="C381" s="210"/>
      <c r="D381" s="210"/>
    </row>
    <row r="382" spans="1:4">
      <c r="A382" s="242" t="s">
        <v>1063</v>
      </c>
      <c r="B382" s="245" t="s">
        <v>1064</v>
      </c>
      <c r="C382" s="210"/>
      <c r="D382" s="210"/>
    </row>
    <row r="383" spans="1:4">
      <c r="A383" s="242" t="s">
        <v>1065</v>
      </c>
      <c r="B383" s="245" t="s">
        <v>1066</v>
      </c>
      <c r="C383" s="210"/>
      <c r="D383" s="210"/>
    </row>
    <row r="384" spans="1:4">
      <c r="A384" s="242" t="s">
        <v>1067</v>
      </c>
      <c r="B384" s="245" t="s">
        <v>1068</v>
      </c>
      <c r="C384" s="210"/>
      <c r="D384" s="210"/>
    </row>
    <row r="385" spans="1:4">
      <c r="A385" s="242" t="s">
        <v>1069</v>
      </c>
      <c r="B385" s="245" t="s">
        <v>1070</v>
      </c>
      <c r="C385" s="210"/>
      <c r="D385" s="210"/>
    </row>
    <row r="386" spans="1:4">
      <c r="A386" s="242" t="s">
        <v>1071</v>
      </c>
      <c r="B386" s="245" t="s">
        <v>1072</v>
      </c>
      <c r="C386" s="210"/>
      <c r="D386" s="210"/>
    </row>
    <row r="387" spans="1:4">
      <c r="A387" s="242" t="s">
        <v>1073</v>
      </c>
      <c r="B387" s="245" t="s">
        <v>1074</v>
      </c>
      <c r="C387" s="210"/>
      <c r="D387" s="210"/>
    </row>
    <row r="388" spans="1:4">
      <c r="A388" s="242" t="s">
        <v>1075</v>
      </c>
      <c r="B388" s="245" t="s">
        <v>1076</v>
      </c>
      <c r="C388" s="210"/>
      <c r="D388" s="210"/>
    </row>
    <row r="389" spans="1:4">
      <c r="A389" s="242" t="s">
        <v>1077</v>
      </c>
      <c r="B389" s="245" t="s">
        <v>1078</v>
      </c>
      <c r="C389" s="210"/>
      <c r="D389" s="210"/>
    </row>
    <row r="390" spans="1:4">
      <c r="A390" s="242" t="s">
        <v>1079</v>
      </c>
      <c r="B390" s="245" t="s">
        <v>1080</v>
      </c>
      <c r="C390" s="210"/>
      <c r="D390" s="210"/>
    </row>
    <row r="391" spans="1:4">
      <c r="A391" s="242" t="s">
        <v>1081</v>
      </c>
      <c r="B391" s="245" t="s">
        <v>1082</v>
      </c>
      <c r="C391" s="210"/>
      <c r="D391" s="210"/>
    </row>
    <row r="392" spans="1:4">
      <c r="A392" s="242" t="s">
        <v>1083</v>
      </c>
      <c r="B392" s="245" t="s">
        <v>1084</v>
      </c>
      <c r="C392" s="210"/>
      <c r="D392" s="210"/>
    </row>
    <row r="393" spans="1:4">
      <c r="A393" s="242" t="s">
        <v>1085</v>
      </c>
      <c r="B393" s="245" t="s">
        <v>1086</v>
      </c>
      <c r="C393" s="210"/>
      <c r="D393" s="210"/>
    </row>
    <row r="394" spans="1:4">
      <c r="A394" s="242" t="s">
        <v>1087</v>
      </c>
      <c r="B394" s="248" t="s">
        <v>1088</v>
      </c>
      <c r="C394" s="210"/>
      <c r="D394" s="210"/>
    </row>
    <row r="395" spans="1:4">
      <c r="A395" s="242" t="s">
        <v>1089</v>
      </c>
      <c r="B395" s="248" t="s">
        <v>1090</v>
      </c>
      <c r="C395" s="210"/>
      <c r="D395" s="210"/>
    </row>
    <row r="396" spans="1:4">
      <c r="A396" s="242" t="s">
        <v>1091</v>
      </c>
      <c r="B396" s="248" t="s">
        <v>1092</v>
      </c>
      <c r="C396" s="210"/>
      <c r="D396" s="210"/>
    </row>
    <row r="397" spans="1:4">
      <c r="A397" s="242" t="s">
        <v>1093</v>
      </c>
      <c r="B397" s="248" t="s">
        <v>1094</v>
      </c>
      <c r="C397" s="210"/>
      <c r="D397" s="210"/>
    </row>
    <row r="398" spans="1:4">
      <c r="A398" s="242" t="s">
        <v>1095</v>
      </c>
      <c r="B398" s="245" t="s">
        <v>1096</v>
      </c>
      <c r="C398" s="210"/>
      <c r="D398" s="210"/>
    </row>
    <row r="399" spans="1:4">
      <c r="A399" s="242" t="s">
        <v>1097</v>
      </c>
      <c r="B399" s="245" t="s">
        <v>1098</v>
      </c>
      <c r="C399" s="210"/>
      <c r="D399" s="210"/>
    </row>
    <row r="400" spans="1:4">
      <c r="A400" s="242" t="s">
        <v>1099</v>
      </c>
      <c r="B400" s="245" t="s">
        <v>1100</v>
      </c>
      <c r="C400" s="210"/>
      <c r="D400" s="210"/>
    </row>
    <row r="401" spans="1:4">
      <c r="A401" s="242" t="s">
        <v>1101</v>
      </c>
      <c r="B401" s="245" t="s">
        <v>1102</v>
      </c>
      <c r="C401" s="210"/>
      <c r="D401" s="210"/>
    </row>
    <row r="402" spans="1:4">
      <c r="A402" s="242" t="s">
        <v>1103</v>
      </c>
      <c r="B402" s="245" t="s">
        <v>1104</v>
      </c>
      <c r="C402" s="210"/>
      <c r="D402" s="210"/>
    </row>
    <row r="403" spans="1:4">
      <c r="A403" s="242" t="s">
        <v>1105</v>
      </c>
      <c r="B403" s="245" t="s">
        <v>1106</v>
      </c>
      <c r="C403" s="210"/>
      <c r="D403" s="210"/>
    </row>
    <row r="404" spans="1:4">
      <c r="A404" s="242" t="s">
        <v>1107</v>
      </c>
      <c r="B404" s="245" t="s">
        <v>1108</v>
      </c>
      <c r="C404" s="210"/>
      <c r="D404" s="210"/>
    </row>
    <row r="405" spans="1:4">
      <c r="A405" s="242" t="s">
        <v>1109</v>
      </c>
      <c r="B405" s="245" t="s">
        <v>1110</v>
      </c>
      <c r="C405" s="210"/>
      <c r="D405" s="210"/>
    </row>
    <row r="406" spans="1:4">
      <c r="A406" s="242" t="s">
        <v>1111</v>
      </c>
      <c r="B406" s="245" t="s">
        <v>1112</v>
      </c>
      <c r="C406" s="210"/>
      <c r="D406" s="210"/>
    </row>
    <row r="407" spans="1:4">
      <c r="A407" s="242" t="s">
        <v>1113</v>
      </c>
      <c r="B407" s="245" t="s">
        <v>1114</v>
      </c>
      <c r="C407" s="210"/>
      <c r="D407" s="210"/>
    </row>
    <row r="408" spans="1:4">
      <c r="A408" s="242" t="s">
        <v>1115</v>
      </c>
      <c r="B408" s="245" t="s">
        <v>1116</v>
      </c>
      <c r="C408" s="210"/>
      <c r="D408" s="210"/>
    </row>
    <row r="409" spans="1:4">
      <c r="A409" s="242" t="s">
        <v>1117</v>
      </c>
      <c r="B409" s="245" t="s">
        <v>1118</v>
      </c>
      <c r="C409" s="210"/>
      <c r="D409" s="210"/>
    </row>
    <row r="410" spans="1:4">
      <c r="A410" s="242" t="s">
        <v>1119</v>
      </c>
      <c r="B410" s="245" t="s">
        <v>1120</v>
      </c>
      <c r="C410" s="210"/>
      <c r="D410" s="210"/>
    </row>
    <row r="411" spans="1:4">
      <c r="A411" s="242" t="s">
        <v>1121</v>
      </c>
      <c r="B411" s="243" t="s">
        <v>1122</v>
      </c>
      <c r="C411" s="210"/>
      <c r="D411" s="210"/>
    </row>
    <row r="412" spans="1:4">
      <c r="A412" s="242" t="s">
        <v>1123</v>
      </c>
      <c r="B412" s="243" t="s">
        <v>1124</v>
      </c>
      <c r="C412" s="210"/>
      <c r="D412" s="210"/>
    </row>
    <row r="413" spans="1:4">
      <c r="A413" s="242" t="s">
        <v>1125</v>
      </c>
      <c r="B413" s="243" t="s">
        <v>1126</v>
      </c>
      <c r="C413" s="210"/>
      <c r="D413" s="210"/>
    </row>
    <row r="414" spans="1:4">
      <c r="A414" s="242" t="s">
        <v>1127</v>
      </c>
      <c r="B414" s="243" t="s">
        <v>1128</v>
      </c>
      <c r="C414" s="210"/>
      <c r="D414" s="210"/>
    </row>
    <row r="415" spans="1:4">
      <c r="A415" s="242" t="s">
        <v>1129</v>
      </c>
      <c r="B415" s="243" t="s">
        <v>1130</v>
      </c>
      <c r="C415" s="210"/>
      <c r="D415" s="210"/>
    </row>
    <row r="416" spans="1:4">
      <c r="A416" s="242" t="s">
        <v>1131</v>
      </c>
      <c r="B416" s="243" t="s">
        <v>1132</v>
      </c>
      <c r="C416" s="210"/>
      <c r="D416" s="210"/>
    </row>
    <row r="417" spans="1:4">
      <c r="A417" s="242" t="s">
        <v>1133</v>
      </c>
      <c r="B417" s="250" t="s">
        <v>1134</v>
      </c>
      <c r="C417" s="210"/>
      <c r="D417" s="210"/>
    </row>
    <row r="418" spans="1:4">
      <c r="A418" s="242" t="s">
        <v>1135</v>
      </c>
      <c r="B418" s="243" t="s">
        <v>1136</v>
      </c>
      <c r="C418" s="210"/>
      <c r="D418" s="210"/>
    </row>
    <row r="419" spans="1:4">
      <c r="A419" s="242" t="s">
        <v>1137</v>
      </c>
      <c r="B419" s="243" t="s">
        <v>1138</v>
      </c>
      <c r="C419" s="210"/>
      <c r="D419" s="210"/>
    </row>
    <row r="420" spans="1:4">
      <c r="A420" s="242" t="s">
        <v>1139</v>
      </c>
      <c r="B420" s="243" t="s">
        <v>1140</v>
      </c>
      <c r="C420" s="210"/>
      <c r="D420" s="210"/>
    </row>
    <row r="421" spans="1:4">
      <c r="A421" s="242" t="s">
        <v>1141</v>
      </c>
      <c r="B421" s="243" t="s">
        <v>1142</v>
      </c>
      <c r="C421" s="210"/>
      <c r="D421" s="210"/>
    </row>
    <row r="422" spans="1:4">
      <c r="A422" s="242" t="s">
        <v>1143</v>
      </c>
      <c r="B422" s="243" t="s">
        <v>1144</v>
      </c>
      <c r="C422" s="210"/>
      <c r="D422" s="210"/>
    </row>
    <row r="423" spans="1:4">
      <c r="A423" s="242" t="s">
        <v>1145</v>
      </c>
      <c r="B423" s="243" t="s">
        <v>1146</v>
      </c>
      <c r="C423" s="210"/>
      <c r="D423" s="210"/>
    </row>
    <row r="424" spans="1:4">
      <c r="A424" s="242" t="s">
        <v>1147</v>
      </c>
      <c r="B424" s="243" t="s">
        <v>1148</v>
      </c>
      <c r="C424" s="210"/>
      <c r="D424" s="210"/>
    </row>
    <row r="425" spans="1:4">
      <c r="A425" s="242" t="s">
        <v>1149</v>
      </c>
      <c r="B425" s="243" t="s">
        <v>1150</v>
      </c>
      <c r="C425" s="210"/>
      <c r="D425" s="210"/>
    </row>
    <row r="426" spans="1:4">
      <c r="A426" s="242" t="s">
        <v>1151</v>
      </c>
      <c r="B426" s="243" t="s">
        <v>1152</v>
      </c>
      <c r="C426" s="210"/>
      <c r="D426" s="210"/>
    </row>
    <row r="427" spans="1:4">
      <c r="A427" s="242" t="s">
        <v>1153</v>
      </c>
      <c r="B427" s="243" t="s">
        <v>1154</v>
      </c>
      <c r="C427" s="210"/>
      <c r="D427" s="210"/>
    </row>
    <row r="428" spans="1:4" ht="18.75">
      <c r="A428" s="241">
        <v>9</v>
      </c>
      <c r="B428" s="247" t="s">
        <v>1155</v>
      </c>
      <c r="C428" s="240"/>
      <c r="D428" s="240"/>
    </row>
    <row r="429" spans="1:4">
      <c r="A429" s="242" t="s">
        <v>1156</v>
      </c>
      <c r="B429" s="250" t="s">
        <v>1157</v>
      </c>
      <c r="C429" s="210"/>
      <c r="D429" s="210"/>
    </row>
    <row r="430" spans="1:4">
      <c r="A430" s="242" t="s">
        <v>1158</v>
      </c>
      <c r="B430" s="250" t="s">
        <v>1159</v>
      </c>
      <c r="C430" s="210"/>
      <c r="D430" s="210"/>
    </row>
    <row r="431" spans="1:4">
      <c r="A431" s="242" t="s">
        <v>1160</v>
      </c>
      <c r="B431" s="250" t="s">
        <v>1161</v>
      </c>
      <c r="C431" s="210"/>
      <c r="D431" s="210"/>
    </row>
    <row r="432" spans="1:4">
      <c r="A432" s="242" t="s">
        <v>1162</v>
      </c>
      <c r="B432" s="243" t="s">
        <v>1163</v>
      </c>
      <c r="C432" s="210"/>
      <c r="D432" s="210"/>
    </row>
    <row r="433" spans="1:4">
      <c r="A433" s="242" t="s">
        <v>1164</v>
      </c>
      <c r="B433" s="243" t="s">
        <v>1165</v>
      </c>
      <c r="C433" s="210"/>
      <c r="D433" s="210"/>
    </row>
    <row r="434" spans="1:4">
      <c r="A434" s="242" t="s">
        <v>1166</v>
      </c>
      <c r="B434" s="243" t="s">
        <v>1167</v>
      </c>
      <c r="C434" s="210"/>
      <c r="D434" s="210"/>
    </row>
    <row r="435" spans="1:4">
      <c r="A435" s="242" t="s">
        <v>1168</v>
      </c>
      <c r="B435" s="243" t="s">
        <v>1169</v>
      </c>
      <c r="C435" s="210"/>
      <c r="D435" s="210"/>
    </row>
    <row r="436" spans="1:4">
      <c r="A436" s="242" t="s">
        <v>1170</v>
      </c>
      <c r="B436" s="243" t="s">
        <v>1171</v>
      </c>
      <c r="C436" s="210"/>
      <c r="D436" s="210"/>
    </row>
    <row r="437" spans="1:4">
      <c r="A437" s="242" t="s">
        <v>1172</v>
      </c>
      <c r="B437" s="243" t="s">
        <v>1173</v>
      </c>
      <c r="C437" s="210"/>
      <c r="D437" s="210"/>
    </row>
    <row r="438" spans="1:4">
      <c r="A438" s="242" t="s">
        <v>1174</v>
      </c>
      <c r="B438" s="243" t="s">
        <v>1175</v>
      </c>
      <c r="C438" s="210"/>
      <c r="D438" s="210"/>
    </row>
    <row r="439" spans="1:4" ht="25.5">
      <c r="A439" s="242" t="s">
        <v>1176</v>
      </c>
      <c r="B439" s="243" t="s">
        <v>1177</v>
      </c>
      <c r="C439" s="210"/>
      <c r="D439" s="210"/>
    </row>
    <row r="440" spans="1:4">
      <c r="A440" s="242" t="s">
        <v>1178</v>
      </c>
      <c r="B440" s="243" t="s">
        <v>1179</v>
      </c>
      <c r="C440" s="210"/>
      <c r="D440" s="210"/>
    </row>
    <row r="441" spans="1:4" ht="25.5">
      <c r="A441" s="242" t="s">
        <v>1180</v>
      </c>
      <c r="B441" s="243" t="s">
        <v>1181</v>
      </c>
      <c r="C441" s="210"/>
      <c r="D441" s="210"/>
    </row>
    <row r="442" spans="1:4" ht="25.5">
      <c r="A442" s="242" t="s">
        <v>1182</v>
      </c>
      <c r="B442" s="243" t="s">
        <v>1183</v>
      </c>
      <c r="C442" s="210"/>
      <c r="D442" s="210"/>
    </row>
    <row r="443" spans="1:4">
      <c r="A443" s="242" t="s">
        <v>1184</v>
      </c>
      <c r="B443" s="243" t="s">
        <v>1185</v>
      </c>
      <c r="C443" s="210"/>
      <c r="D443" s="210"/>
    </row>
    <row r="444" spans="1:4">
      <c r="A444" s="242" t="s">
        <v>1186</v>
      </c>
      <c r="B444" s="243" t="s">
        <v>1187</v>
      </c>
      <c r="C444" s="210"/>
      <c r="D444" s="210"/>
    </row>
    <row r="445" spans="1:4">
      <c r="A445" s="242" t="s">
        <v>1188</v>
      </c>
      <c r="B445" s="243" t="s">
        <v>1189</v>
      </c>
      <c r="C445" s="210"/>
      <c r="D445" s="210"/>
    </row>
    <row r="446" spans="1:4">
      <c r="A446" s="242" t="s">
        <v>1190</v>
      </c>
      <c r="B446" s="243" t="s">
        <v>1191</v>
      </c>
      <c r="C446" s="210"/>
      <c r="D446" s="210"/>
    </row>
    <row r="447" spans="1:4">
      <c r="A447" s="242" t="s">
        <v>1192</v>
      </c>
      <c r="B447" s="243" t="s">
        <v>1193</v>
      </c>
      <c r="C447" s="210"/>
      <c r="D447" s="210"/>
    </row>
    <row r="448" spans="1:4">
      <c r="A448" s="242" t="s">
        <v>1194</v>
      </c>
      <c r="B448" s="243" t="s">
        <v>1195</v>
      </c>
      <c r="C448" s="210"/>
      <c r="D448" s="210"/>
    </row>
    <row r="449" spans="1:4">
      <c r="A449" s="242" t="s">
        <v>1196</v>
      </c>
      <c r="B449" s="250" t="s">
        <v>1197</v>
      </c>
      <c r="C449" s="210"/>
      <c r="D449" s="210"/>
    </row>
    <row r="450" spans="1:4">
      <c r="A450" s="242" t="s">
        <v>1198</v>
      </c>
      <c r="B450" s="250" t="s">
        <v>1199</v>
      </c>
      <c r="C450" s="210"/>
      <c r="D450" s="210"/>
    </row>
    <row r="451" spans="1:4">
      <c r="A451" s="242" t="s">
        <v>1200</v>
      </c>
      <c r="B451" s="243" t="s">
        <v>1201</v>
      </c>
      <c r="C451" s="210"/>
      <c r="D451" s="210"/>
    </row>
    <row r="452" spans="1:4">
      <c r="A452" s="242" t="s">
        <v>1202</v>
      </c>
      <c r="B452" s="243" t="s">
        <v>1203</v>
      </c>
      <c r="C452" s="210"/>
      <c r="D452" s="210"/>
    </row>
    <row r="453" spans="1:4">
      <c r="A453" s="242" t="s">
        <v>1204</v>
      </c>
      <c r="B453" s="243" t="s">
        <v>1205</v>
      </c>
      <c r="C453" s="210"/>
      <c r="D453" s="210"/>
    </row>
    <row r="454" spans="1:4">
      <c r="A454" s="242" t="s">
        <v>1206</v>
      </c>
      <c r="B454" s="243" t="s">
        <v>1207</v>
      </c>
      <c r="C454" s="210"/>
      <c r="D454" s="210"/>
    </row>
    <row r="455" spans="1:4">
      <c r="A455" s="242" t="s">
        <v>1208</v>
      </c>
      <c r="B455" s="243" t="s">
        <v>1209</v>
      </c>
      <c r="C455" s="210"/>
      <c r="D455" s="210"/>
    </row>
    <row r="456" spans="1:4">
      <c r="A456" s="242" t="s">
        <v>1210</v>
      </c>
      <c r="B456" s="243" t="s">
        <v>1211</v>
      </c>
      <c r="C456" s="210"/>
      <c r="D456" s="210"/>
    </row>
    <row r="457" spans="1:4">
      <c r="A457" s="242" t="s">
        <v>1212</v>
      </c>
      <c r="B457" s="243" t="s">
        <v>1213</v>
      </c>
      <c r="C457" s="210"/>
      <c r="D457" s="210"/>
    </row>
    <row r="458" spans="1:4">
      <c r="A458" s="242" t="s">
        <v>1214</v>
      </c>
      <c r="B458" s="243" t="s">
        <v>1215</v>
      </c>
      <c r="C458" s="210"/>
      <c r="D458" s="210"/>
    </row>
    <row r="459" spans="1:4">
      <c r="A459" s="242" t="s">
        <v>1216</v>
      </c>
      <c r="B459" s="243" t="s">
        <v>1217</v>
      </c>
      <c r="C459" s="210"/>
      <c r="D459" s="210"/>
    </row>
    <row r="460" spans="1:4">
      <c r="A460" s="242" t="s">
        <v>1218</v>
      </c>
      <c r="B460" s="243" t="s">
        <v>1219</v>
      </c>
      <c r="C460" s="210"/>
      <c r="D460" s="210"/>
    </row>
    <row r="461" spans="1:4">
      <c r="A461" s="242" t="s">
        <v>1220</v>
      </c>
      <c r="B461" s="243" t="s">
        <v>1221</v>
      </c>
      <c r="C461" s="210"/>
      <c r="D461" s="210"/>
    </row>
    <row r="462" spans="1:4">
      <c r="A462" s="242" t="s">
        <v>1222</v>
      </c>
      <c r="B462" s="243" t="s">
        <v>1223</v>
      </c>
      <c r="C462" s="210"/>
      <c r="D462" s="210"/>
    </row>
    <row r="463" spans="1:4" ht="37.5">
      <c r="A463" s="241">
        <v>10</v>
      </c>
      <c r="B463" s="247" t="s">
        <v>1224</v>
      </c>
      <c r="C463" s="240"/>
      <c r="D463" s="240"/>
    </row>
    <row r="464" spans="1:4">
      <c r="A464" s="242" t="s">
        <v>1225</v>
      </c>
      <c r="B464" s="243" t="s">
        <v>1226</v>
      </c>
      <c r="C464" s="210"/>
      <c r="D464" s="210"/>
    </row>
    <row r="465" spans="1:4">
      <c r="A465" s="242" t="s">
        <v>1227</v>
      </c>
      <c r="B465" s="243" t="s">
        <v>1228</v>
      </c>
      <c r="C465" s="210"/>
      <c r="D465" s="210"/>
    </row>
    <row r="466" spans="1:4">
      <c r="A466" s="242" t="s">
        <v>1229</v>
      </c>
      <c r="B466" s="250" t="s">
        <v>1230</v>
      </c>
      <c r="C466" s="210"/>
      <c r="D466" s="210"/>
    </row>
    <row r="467" spans="1:4">
      <c r="A467" s="242" t="s">
        <v>1231</v>
      </c>
      <c r="B467" s="250" t="s">
        <v>1232</v>
      </c>
      <c r="C467" s="210"/>
      <c r="D467" s="210"/>
    </row>
    <row r="468" spans="1:4">
      <c r="A468" s="242" t="s">
        <v>1233</v>
      </c>
      <c r="B468" s="243" t="s">
        <v>1234</v>
      </c>
      <c r="C468" s="210"/>
      <c r="D468" s="210"/>
    </row>
    <row r="469" spans="1:4">
      <c r="A469" s="242" t="s">
        <v>1235</v>
      </c>
      <c r="B469" s="250" t="s">
        <v>1236</v>
      </c>
      <c r="C469" s="210"/>
      <c r="D469" s="210"/>
    </row>
    <row r="470" spans="1:4">
      <c r="A470" s="242" t="s">
        <v>1237</v>
      </c>
      <c r="B470" s="250" t="s">
        <v>1238</v>
      </c>
      <c r="C470" s="210"/>
      <c r="D470" s="210"/>
    </row>
    <row r="471" spans="1:4">
      <c r="A471" s="242" t="s">
        <v>1239</v>
      </c>
      <c r="B471" s="250" t="s">
        <v>1240</v>
      </c>
      <c r="C471" s="210"/>
      <c r="D471" s="210"/>
    </row>
    <row r="472" spans="1:4">
      <c r="A472" s="242" t="s">
        <v>1241</v>
      </c>
      <c r="B472" s="250" t="s">
        <v>1242</v>
      </c>
      <c r="C472" s="210"/>
      <c r="D472" s="210"/>
    </row>
    <row r="473" spans="1:4">
      <c r="A473" s="242" t="s">
        <v>1243</v>
      </c>
      <c r="B473" s="250" t="s">
        <v>1244</v>
      </c>
      <c r="C473" s="210"/>
      <c r="D473" s="210"/>
    </row>
    <row r="474" spans="1:4">
      <c r="A474" s="242" t="s">
        <v>1245</v>
      </c>
      <c r="B474" s="250" t="s">
        <v>1246</v>
      </c>
      <c r="C474" s="210"/>
      <c r="D474" s="210"/>
    </row>
    <row r="475" spans="1:4">
      <c r="A475" s="242" t="s">
        <v>1247</v>
      </c>
      <c r="B475" s="243" t="s">
        <v>1248</v>
      </c>
      <c r="C475" s="210"/>
      <c r="D475" s="210"/>
    </row>
    <row r="476" spans="1:4">
      <c r="A476" s="242" t="s">
        <v>1249</v>
      </c>
      <c r="B476" s="243" t="s">
        <v>1250</v>
      </c>
      <c r="C476" s="210"/>
      <c r="D476" s="210"/>
    </row>
    <row r="477" spans="1:4" ht="25.5">
      <c r="A477" s="242" t="s">
        <v>1251</v>
      </c>
      <c r="B477" s="250" t="s">
        <v>1252</v>
      </c>
      <c r="C477" s="210"/>
      <c r="D477" s="210"/>
    </row>
    <row r="478" spans="1:4" ht="25.5">
      <c r="A478" s="242" t="s">
        <v>1253</v>
      </c>
      <c r="B478" s="250" t="s">
        <v>1254</v>
      </c>
      <c r="C478" s="210"/>
      <c r="D478" s="210"/>
    </row>
    <row r="479" spans="1:4">
      <c r="A479" s="242" t="s">
        <v>1255</v>
      </c>
      <c r="B479" s="250" t="s">
        <v>1256</v>
      </c>
      <c r="C479" s="210"/>
      <c r="D479" s="210"/>
    </row>
    <row r="480" spans="1:4">
      <c r="A480" s="242" t="s">
        <v>1257</v>
      </c>
      <c r="B480" s="250" t="s">
        <v>1258</v>
      </c>
      <c r="C480" s="210"/>
      <c r="D480" s="210"/>
    </row>
    <row r="481" spans="1:4">
      <c r="A481" s="242" t="s">
        <v>1259</v>
      </c>
      <c r="B481" s="250" t="s">
        <v>1260</v>
      </c>
      <c r="C481" s="210"/>
      <c r="D481" s="210"/>
    </row>
    <row r="482" spans="1:4">
      <c r="A482" s="242" t="s">
        <v>1261</v>
      </c>
      <c r="B482" s="250" t="s">
        <v>1262</v>
      </c>
      <c r="C482" s="210"/>
      <c r="D482" s="210"/>
    </row>
    <row r="483" spans="1:4">
      <c r="A483" s="242" t="s">
        <v>1263</v>
      </c>
      <c r="B483" s="243" t="s">
        <v>1264</v>
      </c>
      <c r="C483" s="210"/>
      <c r="D483" s="210"/>
    </row>
    <row r="484" spans="1:4">
      <c r="A484" s="242" t="s">
        <v>1265</v>
      </c>
      <c r="B484" s="243" t="s">
        <v>1266</v>
      </c>
      <c r="C484" s="210"/>
      <c r="D484" s="210"/>
    </row>
    <row r="485" spans="1:4">
      <c r="A485" s="242" t="s">
        <v>1267</v>
      </c>
      <c r="B485" s="243" t="s">
        <v>1268</v>
      </c>
      <c r="C485" s="210"/>
      <c r="D485" s="210"/>
    </row>
    <row r="486" spans="1:4">
      <c r="A486" s="242" t="s">
        <v>1269</v>
      </c>
      <c r="B486" s="243" t="s">
        <v>1270</v>
      </c>
      <c r="C486" s="210"/>
      <c r="D486" s="210"/>
    </row>
    <row r="487" spans="1:4">
      <c r="A487" s="242" t="s">
        <v>1271</v>
      </c>
      <c r="B487" s="243" t="s">
        <v>1272</v>
      </c>
      <c r="C487" s="210"/>
      <c r="D487" s="210"/>
    </row>
    <row r="488" spans="1:4">
      <c r="A488" s="242" t="s">
        <v>1273</v>
      </c>
      <c r="B488" s="250" t="s">
        <v>1274</v>
      </c>
      <c r="C488" s="210"/>
      <c r="D488" s="210"/>
    </row>
    <row r="489" spans="1:4">
      <c r="A489" s="242" t="s">
        <v>1275</v>
      </c>
      <c r="B489" s="250" t="s">
        <v>1276</v>
      </c>
      <c r="C489" s="210"/>
      <c r="D489" s="210"/>
    </row>
    <row r="490" spans="1:4">
      <c r="A490" s="242" t="s">
        <v>1277</v>
      </c>
      <c r="B490" s="243" t="s">
        <v>1278</v>
      </c>
      <c r="C490" s="210"/>
      <c r="D490" s="210"/>
    </row>
    <row r="491" spans="1:4">
      <c r="A491" s="242" t="s">
        <v>1279</v>
      </c>
      <c r="B491" s="243" t="s">
        <v>1280</v>
      </c>
      <c r="C491" s="210"/>
      <c r="D491" s="210"/>
    </row>
    <row r="492" spans="1:4" ht="18.75">
      <c r="A492" s="241">
        <v>11</v>
      </c>
      <c r="B492" s="247" t="s">
        <v>1281</v>
      </c>
      <c r="C492" s="240"/>
      <c r="D492" s="240"/>
    </row>
    <row r="493" spans="1:4">
      <c r="A493" s="242" t="s">
        <v>1282</v>
      </c>
      <c r="B493" s="243" t="s">
        <v>1283</v>
      </c>
      <c r="C493" s="210"/>
      <c r="D493" s="210"/>
    </row>
    <row r="494" spans="1:4">
      <c r="A494" s="242" t="s">
        <v>1284</v>
      </c>
      <c r="B494" s="243" t="s">
        <v>1285</v>
      </c>
      <c r="C494" s="210"/>
      <c r="D494" s="210"/>
    </row>
    <row r="495" spans="1:4">
      <c r="A495" s="242" t="s">
        <v>1286</v>
      </c>
      <c r="B495" s="243" t="s">
        <v>1287</v>
      </c>
      <c r="C495" s="210"/>
      <c r="D495" s="210"/>
    </row>
    <row r="496" spans="1:4">
      <c r="A496" s="242" t="s">
        <v>1288</v>
      </c>
      <c r="B496" s="243" t="s">
        <v>1289</v>
      </c>
      <c r="C496" s="210"/>
      <c r="D496" s="210"/>
    </row>
    <row r="497" spans="1:4" ht="25.5">
      <c r="A497" s="242" t="s">
        <v>1290</v>
      </c>
      <c r="B497" s="243" t="s">
        <v>1291</v>
      </c>
      <c r="C497" s="210"/>
      <c r="D497" s="210"/>
    </row>
    <row r="498" spans="1:4" ht="25.5">
      <c r="A498" s="242" t="s">
        <v>1292</v>
      </c>
      <c r="B498" s="243" t="s">
        <v>1293</v>
      </c>
      <c r="C498" s="210"/>
      <c r="D498" s="210"/>
    </row>
    <row r="499" spans="1:4" ht="25.5">
      <c r="A499" s="242" t="s">
        <v>1294</v>
      </c>
      <c r="B499" s="243" t="s">
        <v>1295</v>
      </c>
      <c r="C499" s="210"/>
      <c r="D499" s="210"/>
    </row>
    <row r="500" spans="1:4">
      <c r="A500" s="242" t="s">
        <v>1296</v>
      </c>
      <c r="B500" s="243" t="s">
        <v>1297</v>
      </c>
      <c r="C500" s="210"/>
      <c r="D500" s="210"/>
    </row>
    <row r="501" spans="1:4">
      <c r="A501" s="242" t="s">
        <v>1298</v>
      </c>
      <c r="B501" s="243" t="s">
        <v>1299</v>
      </c>
      <c r="C501" s="210"/>
      <c r="D501" s="210"/>
    </row>
    <row r="502" spans="1:4">
      <c r="A502" s="242" t="s">
        <v>1300</v>
      </c>
      <c r="B502" s="243" t="s">
        <v>1301</v>
      </c>
      <c r="C502" s="210"/>
      <c r="D502" s="210"/>
    </row>
    <row r="503" spans="1:4">
      <c r="A503" s="242" t="s">
        <v>1302</v>
      </c>
      <c r="B503" s="243" t="s">
        <v>1303</v>
      </c>
      <c r="C503" s="210"/>
      <c r="D503" s="210"/>
    </row>
    <row r="504" spans="1:4">
      <c r="A504" s="242" t="s">
        <v>1304</v>
      </c>
      <c r="B504" s="243" t="s">
        <v>1305</v>
      </c>
      <c r="C504" s="210"/>
      <c r="D504" s="210"/>
    </row>
    <row r="505" spans="1:4">
      <c r="A505" s="242" t="s">
        <v>1306</v>
      </c>
      <c r="B505" s="243" t="s">
        <v>1307</v>
      </c>
      <c r="C505" s="210"/>
      <c r="D505" s="210"/>
    </row>
    <row r="506" spans="1:4">
      <c r="A506" s="242" t="s">
        <v>1308</v>
      </c>
      <c r="B506" s="243" t="s">
        <v>1309</v>
      </c>
      <c r="C506" s="210"/>
      <c r="D506" s="210"/>
    </row>
    <row r="507" spans="1:4">
      <c r="A507" s="242" t="s">
        <v>1310</v>
      </c>
      <c r="B507" s="243" t="s">
        <v>1311</v>
      </c>
      <c r="C507" s="210"/>
      <c r="D507" s="210"/>
    </row>
    <row r="508" spans="1:4">
      <c r="A508" s="242" t="s">
        <v>1312</v>
      </c>
      <c r="B508" s="243" t="s">
        <v>1313</v>
      </c>
      <c r="C508" s="210"/>
      <c r="D508" s="210"/>
    </row>
    <row r="509" spans="1:4">
      <c r="A509" s="242" t="s">
        <v>1314</v>
      </c>
      <c r="B509" s="243" t="s">
        <v>1315</v>
      </c>
      <c r="C509" s="210"/>
      <c r="D509" s="210"/>
    </row>
    <row r="510" spans="1:4">
      <c r="A510" s="242" t="s">
        <v>1316</v>
      </c>
      <c r="B510" s="243" t="s">
        <v>1317</v>
      </c>
      <c r="C510" s="210"/>
      <c r="D510" s="210"/>
    </row>
    <row r="511" spans="1:4">
      <c r="A511" s="242" t="s">
        <v>1318</v>
      </c>
      <c r="B511" s="243" t="s">
        <v>1319</v>
      </c>
      <c r="C511" s="210"/>
      <c r="D511" s="210"/>
    </row>
    <row r="512" spans="1:4">
      <c r="A512" s="242" t="s">
        <v>1320</v>
      </c>
      <c r="B512" s="243" t="s">
        <v>1321</v>
      </c>
      <c r="C512" s="210"/>
      <c r="D512" s="210"/>
    </row>
    <row r="513" spans="1:4">
      <c r="A513" s="242" t="s">
        <v>1322</v>
      </c>
      <c r="B513" s="243" t="s">
        <v>1323</v>
      </c>
      <c r="C513" s="210"/>
      <c r="D513" s="210"/>
    </row>
    <row r="514" spans="1:4">
      <c r="A514" s="242" t="s">
        <v>1324</v>
      </c>
      <c r="B514" s="243" t="s">
        <v>1325</v>
      </c>
      <c r="C514" s="210"/>
      <c r="D514" s="210"/>
    </row>
    <row r="515" spans="1:4">
      <c r="A515" s="242" t="s">
        <v>1326</v>
      </c>
      <c r="B515" s="243" t="s">
        <v>1327</v>
      </c>
      <c r="C515" s="210"/>
      <c r="D515" s="210"/>
    </row>
    <row r="516" spans="1:4">
      <c r="A516" s="242" t="s">
        <v>1328</v>
      </c>
      <c r="B516" s="243" t="s">
        <v>1329</v>
      </c>
      <c r="C516" s="210"/>
      <c r="D516" s="210"/>
    </row>
    <row r="517" spans="1:4">
      <c r="A517" s="242" t="s">
        <v>1330</v>
      </c>
      <c r="B517" s="243" t="s">
        <v>1331</v>
      </c>
      <c r="C517" s="210"/>
      <c r="D517" s="210"/>
    </row>
    <row r="518" spans="1:4">
      <c r="A518" s="242" t="s">
        <v>1332</v>
      </c>
      <c r="B518" s="243" t="s">
        <v>1333</v>
      </c>
      <c r="C518" s="210"/>
      <c r="D518" s="210"/>
    </row>
    <row r="519" spans="1:4">
      <c r="A519" s="242" t="s">
        <v>1334</v>
      </c>
      <c r="B519" s="243" t="s">
        <v>1335</v>
      </c>
      <c r="C519" s="210"/>
      <c r="D519" s="210"/>
    </row>
    <row r="520" spans="1:4">
      <c r="A520" s="242" t="s">
        <v>1336</v>
      </c>
      <c r="B520" s="243" t="s">
        <v>1337</v>
      </c>
      <c r="C520" s="210"/>
      <c r="D520" s="210"/>
    </row>
    <row r="521" spans="1:4">
      <c r="A521" s="242" t="s">
        <v>1338</v>
      </c>
      <c r="B521" s="243" t="s">
        <v>1339</v>
      </c>
      <c r="C521" s="210"/>
      <c r="D521" s="210"/>
    </row>
    <row r="522" spans="1:4">
      <c r="A522" s="242" t="s">
        <v>1340</v>
      </c>
      <c r="B522" s="243" t="s">
        <v>1341</v>
      </c>
      <c r="C522" s="210"/>
      <c r="D522" s="210"/>
    </row>
    <row r="523" spans="1:4">
      <c r="A523" s="242" t="s">
        <v>1342</v>
      </c>
      <c r="B523" s="243" t="s">
        <v>1343</v>
      </c>
      <c r="C523" s="210"/>
      <c r="D523" s="210"/>
    </row>
    <row r="524" spans="1:4">
      <c r="A524" s="242" t="s">
        <v>1344</v>
      </c>
      <c r="B524" s="243" t="s">
        <v>1345</v>
      </c>
      <c r="C524" s="210"/>
      <c r="D524" s="210"/>
    </row>
    <row r="525" spans="1:4">
      <c r="A525" s="242" t="s">
        <v>1346</v>
      </c>
      <c r="B525" s="243" t="s">
        <v>1347</v>
      </c>
      <c r="C525" s="210"/>
      <c r="D525" s="210"/>
    </row>
    <row r="526" spans="1:4">
      <c r="A526" s="242" t="s">
        <v>1348</v>
      </c>
      <c r="B526" s="243" t="s">
        <v>1349</v>
      </c>
      <c r="C526" s="210"/>
      <c r="D526" s="210"/>
    </row>
    <row r="527" spans="1:4">
      <c r="A527" s="242" t="s">
        <v>1350</v>
      </c>
      <c r="B527" s="243" t="s">
        <v>1351</v>
      </c>
      <c r="C527" s="210"/>
      <c r="D527" s="210"/>
    </row>
    <row r="528" spans="1:4">
      <c r="A528" s="242" t="s">
        <v>1352</v>
      </c>
      <c r="B528" s="243" t="s">
        <v>1353</v>
      </c>
      <c r="C528" s="210"/>
      <c r="D528" s="210"/>
    </row>
    <row r="529" spans="1:4">
      <c r="A529" s="242" t="s">
        <v>1354</v>
      </c>
      <c r="B529" s="243" t="s">
        <v>1355</v>
      </c>
      <c r="C529" s="210"/>
      <c r="D529" s="210"/>
    </row>
    <row r="530" spans="1:4" ht="18.75">
      <c r="A530" s="241">
        <v>12</v>
      </c>
      <c r="B530" s="247" t="s">
        <v>1356</v>
      </c>
      <c r="C530" s="240"/>
      <c r="D530" s="240"/>
    </row>
    <row r="531" spans="1:4">
      <c r="A531" s="242" t="s">
        <v>1357</v>
      </c>
      <c r="B531" s="250" t="s">
        <v>1358</v>
      </c>
      <c r="C531" s="210"/>
      <c r="D531" s="210"/>
    </row>
    <row r="532" spans="1:4">
      <c r="A532" s="242" t="s">
        <v>1359</v>
      </c>
      <c r="B532" s="250" t="s">
        <v>1360</v>
      </c>
      <c r="C532" s="210"/>
      <c r="D532" s="210"/>
    </row>
    <row r="533" spans="1:4">
      <c r="A533" s="242" t="s">
        <v>1361</v>
      </c>
      <c r="B533" s="243" t="s">
        <v>1362</v>
      </c>
      <c r="C533" s="210"/>
      <c r="D533" s="210"/>
    </row>
    <row r="534" spans="1:4">
      <c r="A534" s="242" t="s">
        <v>1363</v>
      </c>
      <c r="B534" s="243" t="s">
        <v>1364</v>
      </c>
      <c r="C534" s="210"/>
      <c r="D534" s="210"/>
    </row>
    <row r="535" spans="1:4">
      <c r="A535" s="242" t="s">
        <v>1365</v>
      </c>
      <c r="B535" s="243" t="s">
        <v>1366</v>
      </c>
      <c r="C535" s="210"/>
      <c r="D535" s="210"/>
    </row>
    <row r="536" spans="1:4">
      <c r="A536" s="242" t="s">
        <v>1367</v>
      </c>
      <c r="B536" s="243" t="s">
        <v>1368</v>
      </c>
      <c r="C536" s="210"/>
      <c r="D536" s="210"/>
    </row>
    <row r="537" spans="1:4">
      <c r="A537" s="242" t="s">
        <v>1369</v>
      </c>
      <c r="B537" s="243" t="s">
        <v>1370</v>
      </c>
      <c r="C537" s="210"/>
      <c r="D537" s="210"/>
    </row>
    <row r="538" spans="1:4">
      <c r="A538" s="242" t="s">
        <v>1371</v>
      </c>
      <c r="B538" s="243" t="s">
        <v>1372</v>
      </c>
      <c r="C538" s="210"/>
      <c r="D538" s="210"/>
    </row>
    <row r="539" spans="1:4">
      <c r="A539" s="242" t="s">
        <v>1373</v>
      </c>
      <c r="B539" s="243" t="s">
        <v>1374</v>
      </c>
      <c r="C539" s="210"/>
      <c r="D539" s="210"/>
    </row>
    <row r="540" spans="1:4">
      <c r="A540" s="242" t="s">
        <v>1375</v>
      </c>
      <c r="B540" s="243" t="s">
        <v>1376</v>
      </c>
      <c r="C540" s="210"/>
      <c r="D540" s="210"/>
    </row>
    <row r="541" spans="1:4">
      <c r="A541" s="242" t="s">
        <v>1377</v>
      </c>
      <c r="B541" s="243" t="s">
        <v>1378</v>
      </c>
      <c r="C541" s="210"/>
      <c r="D541" s="210"/>
    </row>
    <row r="542" spans="1:4">
      <c r="A542" s="242" t="s">
        <v>1379</v>
      </c>
      <c r="B542" s="243" t="s">
        <v>1380</v>
      </c>
      <c r="C542" s="210"/>
      <c r="D542" s="210"/>
    </row>
    <row r="543" spans="1:4">
      <c r="A543" s="242" t="s">
        <v>1381</v>
      </c>
      <c r="B543" s="250" t="s">
        <v>1382</v>
      </c>
      <c r="C543" s="210"/>
      <c r="D543" s="210"/>
    </row>
    <row r="544" spans="1:4">
      <c r="A544" s="242" t="s">
        <v>1383</v>
      </c>
      <c r="B544" s="243" t="s">
        <v>1384</v>
      </c>
      <c r="C544" s="210"/>
      <c r="D544" s="210"/>
    </row>
    <row r="545" spans="1:4">
      <c r="A545" s="242" t="s">
        <v>1385</v>
      </c>
      <c r="B545" s="243" t="s">
        <v>1386</v>
      </c>
      <c r="C545" s="210"/>
      <c r="D545" s="210"/>
    </row>
    <row r="546" spans="1:4">
      <c r="A546" s="242" t="s">
        <v>1387</v>
      </c>
      <c r="B546" s="243" t="s">
        <v>1388</v>
      </c>
      <c r="C546" s="210"/>
      <c r="D546" s="210"/>
    </row>
    <row r="547" spans="1:4" ht="18.75">
      <c r="A547" s="241">
        <v>13</v>
      </c>
      <c r="B547" s="247" t="s">
        <v>1389</v>
      </c>
      <c r="C547" s="240"/>
      <c r="D547" s="240"/>
    </row>
    <row r="548" spans="1:4">
      <c r="A548" s="242" t="s">
        <v>1390</v>
      </c>
      <c r="B548" s="243" t="s">
        <v>1391</v>
      </c>
      <c r="C548" s="210"/>
      <c r="D548" s="210"/>
    </row>
    <row r="549" spans="1:4">
      <c r="A549" s="242" t="s">
        <v>1392</v>
      </c>
      <c r="B549" s="243" t="s">
        <v>1393</v>
      </c>
      <c r="C549" s="210"/>
      <c r="D549" s="210"/>
    </row>
    <row r="550" spans="1:4">
      <c r="A550" s="242" t="s">
        <v>1394</v>
      </c>
      <c r="B550" s="243" t="s">
        <v>1395</v>
      </c>
      <c r="C550" s="210"/>
      <c r="D550" s="210"/>
    </row>
    <row r="551" spans="1:4" ht="25.5">
      <c r="A551" s="242" t="s">
        <v>1396</v>
      </c>
      <c r="B551" s="243" t="s">
        <v>1397</v>
      </c>
      <c r="C551" s="210"/>
      <c r="D551" s="210"/>
    </row>
    <row r="552" spans="1:4" ht="25.5">
      <c r="A552" s="242" t="s">
        <v>1398</v>
      </c>
      <c r="B552" s="243" t="s">
        <v>1399</v>
      </c>
      <c r="C552" s="210"/>
      <c r="D552" s="210"/>
    </row>
    <row r="553" spans="1:4" ht="25.5">
      <c r="A553" s="242" t="s">
        <v>1400</v>
      </c>
      <c r="B553" s="243" t="s">
        <v>1401</v>
      </c>
      <c r="C553" s="210"/>
      <c r="D553" s="210"/>
    </row>
    <row r="554" spans="1:4" ht="25.5">
      <c r="A554" s="242" t="s">
        <v>1402</v>
      </c>
      <c r="B554" s="243" t="s">
        <v>1403</v>
      </c>
      <c r="C554" s="210"/>
      <c r="D554" s="210"/>
    </row>
    <row r="555" spans="1:4">
      <c r="A555" s="242" t="s">
        <v>1404</v>
      </c>
      <c r="B555" s="243" t="s">
        <v>1405</v>
      </c>
      <c r="C555" s="210"/>
      <c r="D555" s="210"/>
    </row>
    <row r="556" spans="1:4">
      <c r="A556" s="242" t="s">
        <v>1406</v>
      </c>
      <c r="B556" s="243" t="s">
        <v>1407</v>
      </c>
      <c r="C556" s="210"/>
      <c r="D556" s="210"/>
    </row>
    <row r="557" spans="1:4">
      <c r="A557" s="242" t="s">
        <v>1408</v>
      </c>
      <c r="B557" s="243" t="s">
        <v>1409</v>
      </c>
      <c r="C557" s="210"/>
      <c r="D557" s="210"/>
    </row>
    <row r="558" spans="1:4">
      <c r="A558" s="242" t="s">
        <v>1410</v>
      </c>
      <c r="B558" s="243" t="s">
        <v>1411</v>
      </c>
      <c r="C558" s="210"/>
      <c r="D558" s="210"/>
    </row>
    <row r="559" spans="1:4">
      <c r="A559" s="242" t="s">
        <v>1412</v>
      </c>
      <c r="B559" s="243" t="s">
        <v>1413</v>
      </c>
      <c r="C559" s="210"/>
      <c r="D559" s="210"/>
    </row>
    <row r="560" spans="1:4">
      <c r="A560" s="246" t="s">
        <v>1414</v>
      </c>
      <c r="B560" s="250" t="s">
        <v>1415</v>
      </c>
      <c r="C560" s="210"/>
      <c r="D560" s="210"/>
    </row>
    <row r="561" spans="1:4">
      <c r="A561" s="246" t="s">
        <v>1416</v>
      </c>
      <c r="B561" s="250" t="s">
        <v>1417</v>
      </c>
      <c r="C561" s="210"/>
      <c r="D561" s="210"/>
    </row>
    <row r="562" spans="1:4">
      <c r="A562" s="242" t="s">
        <v>1418</v>
      </c>
      <c r="B562" s="243" t="s">
        <v>1419</v>
      </c>
      <c r="C562" s="210"/>
      <c r="D562" s="210"/>
    </row>
    <row r="563" spans="1:4">
      <c r="A563" s="242" t="s">
        <v>1420</v>
      </c>
      <c r="B563" s="243" t="s">
        <v>1421</v>
      </c>
      <c r="C563" s="210"/>
      <c r="D563" s="210"/>
    </row>
    <row r="564" spans="1:4">
      <c r="A564" s="242" t="s">
        <v>1422</v>
      </c>
      <c r="B564" s="243" t="s">
        <v>1423</v>
      </c>
      <c r="C564" s="210"/>
      <c r="D564" s="210"/>
    </row>
    <row r="565" spans="1:4">
      <c r="A565" s="242" t="s">
        <v>1424</v>
      </c>
      <c r="B565" s="250" t="s">
        <v>1425</v>
      </c>
      <c r="C565" s="210"/>
      <c r="D565" s="210"/>
    </row>
    <row r="566" spans="1:4" ht="18.75">
      <c r="A566" s="241">
        <v>14</v>
      </c>
      <c r="B566" s="247" t="s">
        <v>1426</v>
      </c>
      <c r="C566" s="240"/>
      <c r="D566" s="240"/>
    </row>
    <row r="567" spans="1:4">
      <c r="A567" s="242" t="s">
        <v>1427</v>
      </c>
      <c r="B567" s="243" t="s">
        <v>1428</v>
      </c>
      <c r="C567" s="210"/>
      <c r="D567" s="210"/>
    </row>
    <row r="568" spans="1:4">
      <c r="A568" s="242" t="s">
        <v>1429</v>
      </c>
      <c r="B568" s="243" t="s">
        <v>1430</v>
      </c>
      <c r="C568" s="210"/>
      <c r="D568" s="210"/>
    </row>
    <row r="569" spans="1:4">
      <c r="A569" s="242" t="s">
        <v>1431</v>
      </c>
      <c r="B569" s="243" t="s">
        <v>1432</v>
      </c>
      <c r="C569" s="210"/>
      <c r="D569" s="210"/>
    </row>
    <row r="570" spans="1:4">
      <c r="A570" s="242" t="s">
        <v>1433</v>
      </c>
      <c r="B570" s="243" t="s">
        <v>1434</v>
      </c>
      <c r="C570" s="210"/>
      <c r="D570" s="210"/>
    </row>
    <row r="571" spans="1:4">
      <c r="A571" s="242" t="s">
        <v>1435</v>
      </c>
      <c r="B571" s="250" t="s">
        <v>1436</v>
      </c>
      <c r="C571" s="210"/>
      <c r="D571" s="210"/>
    </row>
    <row r="572" spans="1:4">
      <c r="A572" s="242" t="s">
        <v>1437</v>
      </c>
      <c r="B572" s="250" t="s">
        <v>1438</v>
      </c>
      <c r="C572" s="210"/>
      <c r="D572" s="210"/>
    </row>
    <row r="573" spans="1:4" ht="25.5">
      <c r="A573" s="242" t="s">
        <v>1439</v>
      </c>
      <c r="B573" s="250" t="s">
        <v>1440</v>
      </c>
      <c r="C573" s="210"/>
      <c r="D573" s="210"/>
    </row>
    <row r="574" spans="1:4" ht="25.5">
      <c r="A574" s="242" t="s">
        <v>1441</v>
      </c>
      <c r="B574" s="250" t="s">
        <v>1442</v>
      </c>
      <c r="C574" s="210"/>
      <c r="D574" s="210"/>
    </row>
    <row r="575" spans="1:4">
      <c r="A575" s="242" t="s">
        <v>1443</v>
      </c>
      <c r="B575" s="243" t="s">
        <v>1444</v>
      </c>
      <c r="C575" s="210"/>
      <c r="D575" s="210"/>
    </row>
    <row r="576" spans="1:4">
      <c r="A576" s="251" t="s">
        <v>1445</v>
      </c>
      <c r="B576" s="252" t="s">
        <v>1446</v>
      </c>
      <c r="C576" s="210"/>
      <c r="D576" s="210"/>
    </row>
    <row r="577" spans="1:4">
      <c r="A577" s="251" t="s">
        <v>1447</v>
      </c>
      <c r="B577" s="252" t="s">
        <v>1448</v>
      </c>
      <c r="C577" s="210"/>
      <c r="D577" s="210"/>
    </row>
    <row r="578" spans="1:4">
      <c r="A578" s="251" t="s">
        <v>1449</v>
      </c>
      <c r="B578" s="252" t="s">
        <v>1450</v>
      </c>
      <c r="C578" s="210"/>
      <c r="D578" s="210"/>
    </row>
    <row r="579" spans="1:4">
      <c r="A579" s="251" t="s">
        <v>1451</v>
      </c>
      <c r="B579" s="252" t="s">
        <v>1452</v>
      </c>
      <c r="C579" s="210"/>
      <c r="D579" s="210"/>
    </row>
    <row r="580" spans="1:4">
      <c r="A580" s="251" t="s">
        <v>1453</v>
      </c>
      <c r="B580" s="252" t="s">
        <v>1454</v>
      </c>
      <c r="C580" s="210"/>
      <c r="D580" s="210"/>
    </row>
    <row r="581" spans="1:4" ht="18.75">
      <c r="A581" s="241">
        <v>15</v>
      </c>
      <c r="B581" s="247" t="s">
        <v>1455</v>
      </c>
      <c r="C581" s="240"/>
      <c r="D581" s="240"/>
    </row>
    <row r="582" spans="1:4" ht="25.5">
      <c r="A582" s="242" t="s">
        <v>1456</v>
      </c>
      <c r="B582" s="243" t="s">
        <v>1457</v>
      </c>
      <c r="C582" s="210"/>
      <c r="D582" s="210"/>
    </row>
    <row r="583" spans="1:4">
      <c r="A583" s="242" t="s">
        <v>1458</v>
      </c>
      <c r="B583" s="243" t="s">
        <v>1459</v>
      </c>
      <c r="C583" s="210"/>
      <c r="D583" s="210"/>
    </row>
    <row r="584" spans="1:4">
      <c r="A584" s="242" t="s">
        <v>1460</v>
      </c>
      <c r="B584" s="243" t="s">
        <v>1461</v>
      </c>
      <c r="C584" s="210"/>
      <c r="D584" s="210"/>
    </row>
    <row r="585" spans="1:4">
      <c r="A585" s="242" t="s">
        <v>1462</v>
      </c>
      <c r="B585" s="243" t="s">
        <v>1463</v>
      </c>
      <c r="C585" s="210"/>
      <c r="D585" s="210"/>
    </row>
    <row r="586" spans="1:4">
      <c r="A586" s="242" t="s">
        <v>1464</v>
      </c>
      <c r="B586" s="243" t="s">
        <v>1465</v>
      </c>
      <c r="C586" s="210"/>
      <c r="D586" s="210"/>
    </row>
    <row r="587" spans="1:4" ht="25.5">
      <c r="A587" s="242" t="s">
        <v>1466</v>
      </c>
      <c r="B587" s="243" t="s">
        <v>1467</v>
      </c>
      <c r="C587" s="210"/>
      <c r="D587" s="210"/>
    </row>
    <row r="588" spans="1:4" ht="25.5">
      <c r="A588" s="242" t="s">
        <v>1468</v>
      </c>
      <c r="B588" s="243" t="s">
        <v>1469</v>
      </c>
      <c r="C588" s="210"/>
      <c r="D588" s="210"/>
    </row>
    <row r="589" spans="1:4" ht="25.5">
      <c r="A589" s="242" t="s">
        <v>1470</v>
      </c>
      <c r="B589" s="243" t="s">
        <v>1471</v>
      </c>
      <c r="C589" s="210"/>
      <c r="D589" s="210"/>
    </row>
    <row r="590" spans="1:4" ht="25.5">
      <c r="A590" s="242" t="s">
        <v>1472</v>
      </c>
      <c r="B590" s="243" t="s">
        <v>1473</v>
      </c>
      <c r="C590" s="210"/>
      <c r="D590" s="210"/>
    </row>
    <row r="591" spans="1:4">
      <c r="A591" s="242" t="s">
        <v>1474</v>
      </c>
      <c r="B591" s="243" t="s">
        <v>1475</v>
      </c>
      <c r="C591" s="210"/>
      <c r="D591" s="210"/>
    </row>
    <row r="592" spans="1:4">
      <c r="A592" s="242" t="s">
        <v>1476</v>
      </c>
      <c r="B592" s="243" t="s">
        <v>1477</v>
      </c>
      <c r="C592" s="210"/>
      <c r="D592" s="210"/>
    </row>
    <row r="593" spans="1:4">
      <c r="A593" s="242" t="s">
        <v>1478</v>
      </c>
      <c r="B593" s="243" t="s">
        <v>1479</v>
      </c>
      <c r="C593" s="210"/>
      <c r="D593" s="210"/>
    </row>
    <row r="594" spans="1:4">
      <c r="A594" s="242" t="s">
        <v>1480</v>
      </c>
      <c r="B594" s="243" t="s">
        <v>1481</v>
      </c>
      <c r="C594" s="210"/>
      <c r="D594" s="210"/>
    </row>
    <row r="595" spans="1:4" ht="25.5">
      <c r="A595" s="242" t="s">
        <v>1482</v>
      </c>
      <c r="B595" s="243" t="s">
        <v>1483</v>
      </c>
      <c r="C595" s="210"/>
      <c r="D595" s="210"/>
    </row>
    <row r="596" spans="1:4" ht="25.5">
      <c r="A596" s="242" t="s">
        <v>1484</v>
      </c>
      <c r="B596" s="243" t="s">
        <v>1485</v>
      </c>
      <c r="C596" s="210"/>
      <c r="D596" s="210"/>
    </row>
    <row r="597" spans="1:4" ht="25.5">
      <c r="A597" s="242" t="s">
        <v>1486</v>
      </c>
      <c r="B597" s="243" t="s">
        <v>1487</v>
      </c>
      <c r="C597" s="210"/>
      <c r="D597" s="210"/>
    </row>
    <row r="598" spans="1:4" ht="25.5">
      <c r="A598" s="242" t="s">
        <v>1488</v>
      </c>
      <c r="B598" s="243" t="s">
        <v>1489</v>
      </c>
      <c r="C598" s="210"/>
      <c r="D598" s="210"/>
    </row>
    <row r="599" spans="1:4" ht="25.5">
      <c r="A599" s="242" t="s">
        <v>1490</v>
      </c>
      <c r="B599" s="243" t="s">
        <v>1491</v>
      </c>
      <c r="C599" s="210"/>
      <c r="D599" s="210"/>
    </row>
    <row r="600" spans="1:4" ht="25.5">
      <c r="A600" s="242" t="s">
        <v>1492</v>
      </c>
      <c r="B600" s="243" t="s">
        <v>1493</v>
      </c>
      <c r="C600" s="210"/>
      <c r="D600" s="210"/>
    </row>
    <row r="601" spans="1:4" ht="25.5">
      <c r="A601" s="242" t="s">
        <v>1494</v>
      </c>
      <c r="B601" s="243" t="s">
        <v>1495</v>
      </c>
      <c r="C601" s="210"/>
      <c r="D601" s="210"/>
    </row>
    <row r="602" spans="1:4" ht="25.5">
      <c r="A602" s="242" t="s">
        <v>1496</v>
      </c>
      <c r="B602" s="243" t="s">
        <v>1497</v>
      </c>
      <c r="C602" s="210"/>
      <c r="D602" s="210"/>
    </row>
    <row r="603" spans="1:4" ht="25.5">
      <c r="A603" s="242" t="s">
        <v>1498</v>
      </c>
      <c r="B603" s="243" t="s">
        <v>1499</v>
      </c>
      <c r="C603" s="210"/>
      <c r="D603" s="210"/>
    </row>
    <row r="604" spans="1:4" ht="25.5">
      <c r="A604" s="242" t="s">
        <v>1500</v>
      </c>
      <c r="B604" s="243" t="s">
        <v>1501</v>
      </c>
      <c r="C604" s="210"/>
      <c r="D604" s="210"/>
    </row>
    <row r="605" spans="1:4" ht="25.5">
      <c r="A605" s="242" t="s">
        <v>1502</v>
      </c>
      <c r="B605" s="243" t="s">
        <v>1503</v>
      </c>
      <c r="C605" s="210"/>
      <c r="D605" s="210"/>
    </row>
    <row r="606" spans="1:4" ht="25.5">
      <c r="A606" s="242" t="s">
        <v>1504</v>
      </c>
      <c r="B606" s="243" t="s">
        <v>1505</v>
      </c>
      <c r="C606" s="210"/>
      <c r="D606" s="210"/>
    </row>
    <row r="607" spans="1:4" ht="37.5">
      <c r="A607" s="241">
        <v>16</v>
      </c>
      <c r="B607" s="247" t="s">
        <v>1506</v>
      </c>
      <c r="C607" s="240"/>
      <c r="D607" s="240"/>
    </row>
    <row r="608" spans="1:4">
      <c r="A608" s="242" t="s">
        <v>1507</v>
      </c>
      <c r="B608" s="243" t="s">
        <v>1508</v>
      </c>
      <c r="C608" s="210"/>
      <c r="D608" s="210"/>
    </row>
    <row r="609" spans="1:4" ht="25.5">
      <c r="A609" s="242" t="s">
        <v>1509</v>
      </c>
      <c r="B609" s="243" t="s">
        <v>1510</v>
      </c>
      <c r="C609" s="210"/>
      <c r="D609" s="210"/>
    </row>
    <row r="610" spans="1:4" ht="25.5">
      <c r="A610" s="242" t="s">
        <v>1511</v>
      </c>
      <c r="B610" s="243" t="s">
        <v>1512</v>
      </c>
      <c r="C610" s="210"/>
      <c r="D610" s="210"/>
    </row>
    <row r="611" spans="1:4">
      <c r="A611" s="242" t="s">
        <v>1513</v>
      </c>
      <c r="B611" s="243" t="s">
        <v>1514</v>
      </c>
      <c r="C611" s="210"/>
      <c r="D611" s="210"/>
    </row>
    <row r="612" spans="1:4" ht="25.5">
      <c r="A612" s="242" t="s">
        <v>1515</v>
      </c>
      <c r="B612" s="243" t="s">
        <v>1516</v>
      </c>
      <c r="C612" s="210"/>
      <c r="D612" s="210"/>
    </row>
    <row r="613" spans="1:4" ht="25.5">
      <c r="A613" s="242" t="s">
        <v>1517</v>
      </c>
      <c r="B613" s="243" t="s">
        <v>1518</v>
      </c>
      <c r="C613" s="210"/>
      <c r="D613" s="210"/>
    </row>
    <row r="614" spans="1:4">
      <c r="A614" s="242" t="s">
        <v>1519</v>
      </c>
      <c r="B614" s="243" t="s">
        <v>1520</v>
      </c>
      <c r="C614" s="210"/>
      <c r="D614" s="210"/>
    </row>
    <row r="615" spans="1:4">
      <c r="A615" s="242" t="s">
        <v>1521</v>
      </c>
      <c r="B615" s="243" t="s">
        <v>1522</v>
      </c>
      <c r="C615" s="210"/>
      <c r="D615" s="210"/>
    </row>
    <row r="616" spans="1:4">
      <c r="A616" s="242" t="s">
        <v>1523</v>
      </c>
      <c r="B616" s="243" t="s">
        <v>1524</v>
      </c>
      <c r="C616" s="210"/>
      <c r="D616" s="210"/>
    </row>
    <row r="617" spans="1:4" ht="23.25">
      <c r="A617" s="253">
        <v>17</v>
      </c>
      <c r="B617" s="247" t="s">
        <v>1525</v>
      </c>
      <c r="C617" s="240"/>
      <c r="D617" s="240"/>
    </row>
    <row r="618" spans="1:4">
      <c r="A618" s="242" t="s">
        <v>1526</v>
      </c>
      <c r="B618" s="243" t="s">
        <v>1527</v>
      </c>
      <c r="C618" s="210"/>
      <c r="D618" s="210"/>
    </row>
    <row r="619" spans="1:4">
      <c r="A619" s="242" t="s">
        <v>1528</v>
      </c>
      <c r="B619" s="243" t="s">
        <v>1529</v>
      </c>
      <c r="C619" s="210"/>
      <c r="D619" s="210"/>
    </row>
    <row r="620" spans="1:4">
      <c r="A620" s="242" t="s">
        <v>1530</v>
      </c>
      <c r="B620" s="243" t="s">
        <v>1531</v>
      </c>
      <c r="C620" s="210"/>
      <c r="D620" s="210"/>
    </row>
    <row r="621" spans="1:4" ht="25.5">
      <c r="A621" s="242" t="s">
        <v>1532</v>
      </c>
      <c r="B621" s="243" t="s">
        <v>1533</v>
      </c>
      <c r="C621" s="210"/>
      <c r="D621" s="210"/>
    </row>
    <row r="622" spans="1:4">
      <c r="A622" s="242" t="s">
        <v>1534</v>
      </c>
      <c r="B622" s="243" t="s">
        <v>1535</v>
      </c>
      <c r="C622" s="210"/>
      <c r="D622" s="210"/>
    </row>
    <row r="623" spans="1:4">
      <c r="A623" s="242" t="s">
        <v>1536</v>
      </c>
      <c r="B623" s="243" t="s">
        <v>1537</v>
      </c>
      <c r="C623" s="210"/>
      <c r="D623" s="210"/>
    </row>
    <row r="624" spans="1:4">
      <c r="A624" s="242" t="s">
        <v>1538</v>
      </c>
      <c r="B624" s="243" t="s">
        <v>1539</v>
      </c>
      <c r="C624" s="210"/>
      <c r="D624" s="210"/>
    </row>
    <row r="625" spans="1:4" ht="25.5">
      <c r="A625" s="242" t="s">
        <v>1540</v>
      </c>
      <c r="B625" s="243" t="s">
        <v>1541</v>
      </c>
      <c r="C625" s="210"/>
      <c r="D625" s="210"/>
    </row>
    <row r="626" spans="1:4" ht="25.5">
      <c r="A626" s="242" t="s">
        <v>1542</v>
      </c>
      <c r="B626" s="243" t="s">
        <v>1543</v>
      </c>
      <c r="C626" s="210"/>
      <c r="D626" s="210"/>
    </row>
    <row r="627" spans="1:4">
      <c r="A627" s="242" t="s">
        <v>1544</v>
      </c>
      <c r="B627" s="243" t="s">
        <v>1545</v>
      </c>
      <c r="C627" s="210"/>
      <c r="D627" s="210"/>
    </row>
    <row r="628" spans="1:4">
      <c r="A628" s="242" t="s">
        <v>1546</v>
      </c>
      <c r="B628" s="243" t="s">
        <v>1547</v>
      </c>
      <c r="C628" s="210"/>
      <c r="D628" s="210"/>
    </row>
    <row r="629" spans="1:4">
      <c r="A629" s="242" t="s">
        <v>1548</v>
      </c>
      <c r="B629" s="243" t="s">
        <v>1549</v>
      </c>
      <c r="C629" s="210"/>
      <c r="D629" s="210"/>
    </row>
    <row r="630" spans="1:4">
      <c r="A630" s="242" t="s">
        <v>1550</v>
      </c>
      <c r="B630" s="243" t="s">
        <v>1551</v>
      </c>
      <c r="C630" s="210"/>
      <c r="D630" s="210"/>
    </row>
    <row r="631" spans="1:4">
      <c r="A631" s="242" t="s">
        <v>1552</v>
      </c>
      <c r="B631" s="243" t="s">
        <v>1553</v>
      </c>
      <c r="C631" s="210"/>
      <c r="D631" s="210"/>
    </row>
    <row r="632" spans="1:4">
      <c r="A632" s="242" t="s">
        <v>1554</v>
      </c>
      <c r="B632" s="243" t="s">
        <v>1555</v>
      </c>
      <c r="C632" s="210"/>
      <c r="D632" s="210"/>
    </row>
    <row r="633" spans="1:4">
      <c r="A633" s="242" t="s">
        <v>1556</v>
      </c>
      <c r="B633" s="243" t="s">
        <v>1557</v>
      </c>
      <c r="C633" s="210"/>
      <c r="D633" s="210"/>
    </row>
    <row r="634" spans="1:4">
      <c r="A634" s="242" t="s">
        <v>1558</v>
      </c>
      <c r="B634" s="243" t="s">
        <v>1559</v>
      </c>
      <c r="C634" s="210"/>
      <c r="D634" s="210"/>
    </row>
    <row r="635" spans="1:4">
      <c r="A635" s="242" t="s">
        <v>1560</v>
      </c>
      <c r="B635" s="243" t="s">
        <v>1561</v>
      </c>
      <c r="C635" s="210"/>
      <c r="D635" s="210"/>
    </row>
    <row r="636" spans="1:4" ht="18.75">
      <c r="A636" s="241">
        <v>18</v>
      </c>
      <c r="B636" s="247" t="s">
        <v>1562</v>
      </c>
      <c r="C636" s="240"/>
      <c r="D636" s="240"/>
    </row>
    <row r="637" spans="1:4">
      <c r="A637" s="242" t="s">
        <v>1563</v>
      </c>
      <c r="B637" s="243" t="s">
        <v>1564</v>
      </c>
      <c r="C637" s="210"/>
      <c r="D637" s="210"/>
    </row>
    <row r="638" spans="1:4">
      <c r="A638" s="242" t="s">
        <v>1565</v>
      </c>
      <c r="B638" s="243" t="s">
        <v>1566</v>
      </c>
      <c r="C638" s="210"/>
      <c r="D638" s="210"/>
    </row>
    <row r="639" spans="1:4">
      <c r="A639" s="242" t="s">
        <v>1567</v>
      </c>
      <c r="B639" s="243" t="s">
        <v>1568</v>
      </c>
      <c r="C639" s="210"/>
      <c r="D639" s="210"/>
    </row>
    <row r="640" spans="1:4">
      <c r="A640" s="242" t="s">
        <v>1569</v>
      </c>
      <c r="B640" s="243" t="s">
        <v>1570</v>
      </c>
      <c r="C640" s="210"/>
      <c r="D640" s="210"/>
    </row>
    <row r="641" spans="1:4">
      <c r="A641" s="242" t="s">
        <v>1571</v>
      </c>
      <c r="B641" s="243" t="s">
        <v>1572</v>
      </c>
      <c r="C641" s="210"/>
      <c r="D641" s="210"/>
    </row>
    <row r="642" spans="1:4">
      <c r="A642" s="242" t="s">
        <v>1573</v>
      </c>
      <c r="B642" s="243" t="s">
        <v>1574</v>
      </c>
      <c r="C642" s="210"/>
      <c r="D642" s="210"/>
    </row>
    <row r="643" spans="1:4">
      <c r="A643" s="242" t="s">
        <v>1575</v>
      </c>
      <c r="B643" s="243" t="s">
        <v>1576</v>
      </c>
      <c r="C643" s="210"/>
      <c r="D643" s="210"/>
    </row>
    <row r="644" spans="1:4">
      <c r="A644" s="242" t="s">
        <v>1577</v>
      </c>
      <c r="B644" s="243" t="s">
        <v>1578</v>
      </c>
      <c r="C644" s="210"/>
      <c r="D644" s="210"/>
    </row>
    <row r="645" spans="1:4">
      <c r="A645" s="242" t="s">
        <v>1579</v>
      </c>
      <c r="B645" s="243" t="s">
        <v>1580</v>
      </c>
      <c r="C645" s="210"/>
      <c r="D645" s="210"/>
    </row>
    <row r="646" spans="1:4">
      <c r="A646" s="242" t="s">
        <v>1581</v>
      </c>
      <c r="B646" s="243" t="s">
        <v>1582</v>
      </c>
      <c r="C646" s="210"/>
      <c r="D646" s="210"/>
    </row>
    <row r="647" spans="1:4" ht="25.5">
      <c r="A647" s="242" t="s">
        <v>1583</v>
      </c>
      <c r="B647" s="243" t="s">
        <v>1584</v>
      </c>
      <c r="C647" s="210"/>
      <c r="D647" s="210"/>
    </row>
    <row r="648" spans="1:4" ht="25.5">
      <c r="A648" s="242" t="s">
        <v>1585</v>
      </c>
      <c r="B648" s="243" t="s">
        <v>1586</v>
      </c>
      <c r="C648" s="210"/>
      <c r="D648" s="210"/>
    </row>
    <row r="649" spans="1:4">
      <c r="A649" s="242" t="s">
        <v>1587</v>
      </c>
      <c r="B649" s="243" t="s">
        <v>1588</v>
      </c>
      <c r="C649" s="210"/>
      <c r="D649" s="210"/>
    </row>
    <row r="650" spans="1:4">
      <c r="A650" s="242" t="s">
        <v>1589</v>
      </c>
      <c r="B650" s="243" t="s">
        <v>1590</v>
      </c>
      <c r="C650" s="210"/>
      <c r="D650" s="210"/>
    </row>
    <row r="651" spans="1:4">
      <c r="A651" s="242" t="s">
        <v>1591</v>
      </c>
      <c r="B651" s="243" t="s">
        <v>1592</v>
      </c>
      <c r="C651" s="210"/>
      <c r="D651" s="210"/>
    </row>
    <row r="652" spans="1:4">
      <c r="A652" s="242" t="s">
        <v>1593</v>
      </c>
      <c r="B652" s="243" t="s">
        <v>1594</v>
      </c>
      <c r="C652" s="210"/>
      <c r="D652" s="210"/>
    </row>
    <row r="653" spans="1:4">
      <c r="A653" s="242" t="s">
        <v>1595</v>
      </c>
      <c r="B653" s="243" t="s">
        <v>1596</v>
      </c>
      <c r="C653" s="210"/>
      <c r="D653" s="210"/>
    </row>
    <row r="654" spans="1:4">
      <c r="A654" s="242" t="s">
        <v>1597</v>
      </c>
      <c r="B654" s="243" t="s">
        <v>1598</v>
      </c>
      <c r="C654" s="210"/>
      <c r="D654" s="210"/>
    </row>
    <row r="655" spans="1:4" ht="18.75">
      <c r="A655" s="241">
        <v>19</v>
      </c>
      <c r="B655" s="247" t="s">
        <v>1599</v>
      </c>
      <c r="C655" s="240"/>
      <c r="D655" s="240"/>
    </row>
    <row r="656" spans="1:4">
      <c r="A656" s="242" t="s">
        <v>1600</v>
      </c>
      <c r="B656" s="252" t="s">
        <v>1601</v>
      </c>
      <c r="C656" s="210"/>
      <c r="D656" s="210"/>
    </row>
    <row r="657" spans="1:4">
      <c r="A657" s="242" t="s">
        <v>1602</v>
      </c>
      <c r="B657" s="252" t="s">
        <v>1603</v>
      </c>
      <c r="C657" s="210"/>
      <c r="D657" s="210"/>
    </row>
    <row r="658" spans="1:4">
      <c r="A658" s="242" t="s">
        <v>1604</v>
      </c>
      <c r="B658" s="252" t="s">
        <v>1605</v>
      </c>
      <c r="C658" s="210"/>
      <c r="D658" s="210"/>
    </row>
    <row r="659" spans="1:4" ht="25.5">
      <c r="A659" s="242" t="s">
        <v>1606</v>
      </c>
      <c r="B659" s="252" t="s">
        <v>1607</v>
      </c>
      <c r="C659" s="210"/>
      <c r="D659" s="210"/>
    </row>
    <row r="660" spans="1:4" ht="25.5">
      <c r="A660" s="242" t="s">
        <v>1608</v>
      </c>
      <c r="B660" s="252" t="s">
        <v>1609</v>
      </c>
      <c r="C660" s="210"/>
      <c r="D660" s="210"/>
    </row>
    <row r="661" spans="1:4">
      <c r="A661" s="242" t="s">
        <v>1610</v>
      </c>
      <c r="B661" s="252" t="s">
        <v>1611</v>
      </c>
      <c r="C661" s="210"/>
      <c r="D661" s="210"/>
    </row>
    <row r="662" spans="1:4">
      <c r="A662" s="242" t="s">
        <v>1612</v>
      </c>
      <c r="B662" s="252" t="s">
        <v>1613</v>
      </c>
      <c r="C662" s="210"/>
      <c r="D662" s="210"/>
    </row>
    <row r="663" spans="1:4">
      <c r="A663" s="242" t="s">
        <v>1614</v>
      </c>
      <c r="B663" s="252" t="s">
        <v>1615</v>
      </c>
      <c r="C663" s="210"/>
      <c r="D663" s="210"/>
    </row>
    <row r="664" spans="1:4">
      <c r="A664" s="242" t="s">
        <v>1616</v>
      </c>
      <c r="B664" s="252" t="s">
        <v>1617</v>
      </c>
      <c r="C664" s="210"/>
      <c r="D664" s="210"/>
    </row>
    <row r="665" spans="1:4">
      <c r="A665" s="242" t="s">
        <v>1618</v>
      </c>
      <c r="B665" s="252" t="s">
        <v>1619</v>
      </c>
      <c r="C665" s="210"/>
      <c r="D665" s="210"/>
    </row>
    <row r="666" spans="1:4">
      <c r="A666" s="242" t="s">
        <v>1620</v>
      </c>
      <c r="B666" s="252" t="s">
        <v>1621</v>
      </c>
      <c r="C666" s="210"/>
      <c r="D666" s="210"/>
    </row>
    <row r="667" spans="1:4" ht="37.5">
      <c r="A667" s="241">
        <v>20</v>
      </c>
      <c r="B667" s="247" t="s">
        <v>1622</v>
      </c>
      <c r="C667" s="240"/>
      <c r="D667" s="240"/>
    </row>
    <row r="668" spans="1:4">
      <c r="A668" s="242" t="s">
        <v>1623</v>
      </c>
      <c r="B668" s="243" t="s">
        <v>1624</v>
      </c>
      <c r="C668" s="210"/>
      <c r="D668" s="210"/>
    </row>
    <row r="669" spans="1:4">
      <c r="A669" s="242" t="s">
        <v>1625</v>
      </c>
      <c r="B669" s="243" t="s">
        <v>1626</v>
      </c>
      <c r="C669" s="210"/>
      <c r="D669" s="210"/>
    </row>
    <row r="670" spans="1:4">
      <c r="A670" s="242" t="s">
        <v>1627</v>
      </c>
      <c r="B670" s="243" t="s">
        <v>1628</v>
      </c>
      <c r="C670" s="210"/>
      <c r="D670" s="210"/>
    </row>
    <row r="671" spans="1:4">
      <c r="A671" s="242" t="s">
        <v>1629</v>
      </c>
      <c r="B671" s="243" t="s">
        <v>1630</v>
      </c>
      <c r="C671" s="210"/>
      <c r="D671" s="210"/>
    </row>
    <row r="672" spans="1:4">
      <c r="A672" s="242" t="s">
        <v>1631</v>
      </c>
      <c r="B672" s="243" t="s">
        <v>1632</v>
      </c>
      <c r="C672" s="210"/>
      <c r="D672" s="210"/>
    </row>
    <row r="673" spans="1:4">
      <c r="A673" s="242" t="s">
        <v>1633</v>
      </c>
      <c r="B673" s="243" t="s">
        <v>1634</v>
      </c>
      <c r="C673" s="210"/>
      <c r="D673" s="210"/>
    </row>
    <row r="674" spans="1:4" ht="18.75">
      <c r="A674" s="241">
        <v>21</v>
      </c>
      <c r="B674" s="247" t="s">
        <v>1635</v>
      </c>
      <c r="C674" s="240"/>
      <c r="D674" s="240"/>
    </row>
    <row r="675" spans="1:4">
      <c r="A675" s="242" t="s">
        <v>1636</v>
      </c>
      <c r="B675" s="243" t="s">
        <v>1637</v>
      </c>
      <c r="C675" s="210"/>
      <c r="D675" s="210"/>
    </row>
    <row r="676" spans="1:4" ht="25.5">
      <c r="A676" s="242" t="s">
        <v>1638</v>
      </c>
      <c r="B676" s="243" t="s">
        <v>1639</v>
      </c>
      <c r="C676" s="210"/>
      <c r="D676" s="210"/>
    </row>
    <row r="677" spans="1:4" ht="25.5">
      <c r="A677" s="242" t="s">
        <v>1640</v>
      </c>
      <c r="B677" s="243" t="s">
        <v>1641</v>
      </c>
      <c r="C677" s="210"/>
      <c r="D677" s="210"/>
    </row>
    <row r="678" spans="1:4">
      <c r="A678" s="242" t="s">
        <v>1642</v>
      </c>
      <c r="B678" s="243" t="s">
        <v>1643</v>
      </c>
      <c r="C678" s="210"/>
      <c r="D678" s="210"/>
    </row>
    <row r="679" spans="1:4">
      <c r="A679" s="242" t="s">
        <v>1644</v>
      </c>
      <c r="B679" s="250" t="s">
        <v>1645</v>
      </c>
      <c r="C679" s="210"/>
      <c r="D679" s="210"/>
    </row>
    <row r="680" spans="1:4">
      <c r="A680" s="242" t="s">
        <v>1646</v>
      </c>
      <c r="B680" s="250" t="s">
        <v>1647</v>
      </c>
      <c r="C680" s="210"/>
      <c r="D680" s="210"/>
    </row>
    <row r="681" spans="1:4">
      <c r="A681" s="242" t="s">
        <v>1648</v>
      </c>
      <c r="B681" s="243" t="s">
        <v>1649</v>
      </c>
      <c r="C681" s="210"/>
      <c r="D681" s="210"/>
    </row>
    <row r="682" spans="1:4">
      <c r="A682" s="242" t="s">
        <v>1650</v>
      </c>
      <c r="B682" s="250" t="s">
        <v>1651</v>
      </c>
      <c r="C682" s="210"/>
      <c r="D682" s="210"/>
    </row>
    <row r="683" spans="1:4">
      <c r="A683" s="242" t="s">
        <v>1652</v>
      </c>
      <c r="B683" s="250" t="s">
        <v>1653</v>
      </c>
      <c r="C683" s="210"/>
      <c r="D683" s="210"/>
    </row>
    <row r="684" spans="1:4" ht="25.5">
      <c r="A684" s="242" t="s">
        <v>1654</v>
      </c>
      <c r="B684" s="250" t="s">
        <v>1655</v>
      </c>
      <c r="C684" s="210"/>
      <c r="D684" s="210"/>
    </row>
    <row r="685" spans="1:4">
      <c r="A685" s="242" t="s">
        <v>1656</v>
      </c>
      <c r="B685" s="243" t="s">
        <v>1657</v>
      </c>
      <c r="C685" s="210"/>
      <c r="D685" s="210"/>
    </row>
    <row r="686" spans="1:4">
      <c r="A686" s="242" t="s">
        <v>1658</v>
      </c>
      <c r="B686" s="243" t="s">
        <v>1659</v>
      </c>
      <c r="C686" s="210"/>
      <c r="D686" s="210"/>
    </row>
    <row r="687" spans="1:4">
      <c r="A687" s="242" t="s">
        <v>1660</v>
      </c>
      <c r="B687" s="243" t="s">
        <v>1661</v>
      </c>
      <c r="C687" s="210"/>
      <c r="D687" s="210"/>
    </row>
    <row r="688" spans="1:4">
      <c r="A688" s="242" t="s">
        <v>1662</v>
      </c>
      <c r="B688" s="250" t="s">
        <v>1663</v>
      </c>
      <c r="C688" s="210"/>
      <c r="D688" s="210"/>
    </row>
    <row r="689" spans="1:4">
      <c r="A689" s="242" t="s">
        <v>1664</v>
      </c>
      <c r="B689" s="250" t="s">
        <v>1665</v>
      </c>
      <c r="C689" s="210"/>
      <c r="D689" s="210"/>
    </row>
    <row r="690" spans="1:4">
      <c r="A690" s="242" t="s">
        <v>1666</v>
      </c>
      <c r="B690" s="243" t="s">
        <v>1667</v>
      </c>
      <c r="C690" s="210"/>
      <c r="D690" s="210"/>
    </row>
    <row r="691" spans="1:4">
      <c r="A691" s="242" t="s">
        <v>1668</v>
      </c>
      <c r="B691" s="243" t="s">
        <v>1669</v>
      </c>
      <c r="C691" s="210"/>
      <c r="D691" s="210"/>
    </row>
    <row r="692" spans="1:4" ht="25.5">
      <c r="A692" s="242" t="s">
        <v>1670</v>
      </c>
      <c r="B692" s="243" t="s">
        <v>1671</v>
      </c>
      <c r="C692" s="210"/>
      <c r="D692" s="210"/>
    </row>
    <row r="693" spans="1:4" ht="25.5">
      <c r="A693" s="242" t="s">
        <v>1672</v>
      </c>
      <c r="B693" s="243" t="s">
        <v>1673</v>
      </c>
      <c r="C693" s="210"/>
      <c r="D693" s="210"/>
    </row>
    <row r="694" spans="1:4">
      <c r="A694" s="242" t="s">
        <v>1674</v>
      </c>
      <c r="B694" s="243" t="s">
        <v>1675</v>
      </c>
      <c r="C694" s="210"/>
      <c r="D694" s="210"/>
    </row>
    <row r="695" spans="1:4">
      <c r="A695" s="242" t="s">
        <v>1676</v>
      </c>
      <c r="B695" s="243" t="s">
        <v>1677</v>
      </c>
      <c r="C695" s="210"/>
      <c r="D695" s="210"/>
    </row>
    <row r="696" spans="1:4">
      <c r="A696" s="242" t="s">
        <v>1678</v>
      </c>
      <c r="B696" s="243" t="s">
        <v>1679</v>
      </c>
      <c r="C696" s="210"/>
      <c r="D696" s="210"/>
    </row>
    <row r="697" spans="1:4">
      <c r="A697" s="242" t="s">
        <v>1680</v>
      </c>
      <c r="B697" s="243" t="s">
        <v>1681</v>
      </c>
      <c r="C697" s="210"/>
      <c r="D697" s="210"/>
    </row>
    <row r="698" spans="1:4">
      <c r="A698" s="242" t="s">
        <v>1682</v>
      </c>
      <c r="B698" s="243" t="s">
        <v>1683</v>
      </c>
      <c r="C698" s="210"/>
      <c r="D698" s="210"/>
    </row>
    <row r="699" spans="1:4">
      <c r="A699" s="242" t="s">
        <v>1684</v>
      </c>
      <c r="B699" s="243" t="s">
        <v>1685</v>
      </c>
      <c r="C699" s="210"/>
      <c r="D699" s="210"/>
    </row>
    <row r="700" spans="1:4">
      <c r="A700" s="242" t="s">
        <v>1686</v>
      </c>
      <c r="B700" s="243" t="s">
        <v>1687</v>
      </c>
      <c r="C700" s="210"/>
      <c r="D700" s="210"/>
    </row>
    <row r="701" spans="1:4">
      <c r="A701" s="242" t="s">
        <v>1688</v>
      </c>
      <c r="B701" s="243" t="s">
        <v>1689</v>
      </c>
      <c r="C701" s="210"/>
      <c r="D701" s="210"/>
    </row>
    <row r="702" spans="1:4">
      <c r="A702" s="242" t="s">
        <v>1690</v>
      </c>
      <c r="B702" s="243" t="s">
        <v>1691</v>
      </c>
      <c r="C702" s="210"/>
      <c r="D702" s="210"/>
    </row>
    <row r="703" spans="1:4">
      <c r="A703" s="242" t="s">
        <v>1692</v>
      </c>
      <c r="B703" s="243" t="s">
        <v>1693</v>
      </c>
      <c r="C703" s="210"/>
      <c r="D703" s="210"/>
    </row>
    <row r="704" spans="1:4" ht="18.75">
      <c r="A704" s="241">
        <v>22</v>
      </c>
      <c r="B704" s="247" t="s">
        <v>1694</v>
      </c>
      <c r="C704" s="240"/>
      <c r="D704" s="240"/>
    </row>
    <row r="705" spans="1:4">
      <c r="A705" s="242" t="s">
        <v>1695</v>
      </c>
      <c r="B705" s="243" t="s">
        <v>1696</v>
      </c>
      <c r="C705" s="210"/>
      <c r="D705" s="210"/>
    </row>
    <row r="706" spans="1:4">
      <c r="A706" s="242" t="s">
        <v>1697</v>
      </c>
      <c r="B706" s="243" t="s">
        <v>1698</v>
      </c>
      <c r="C706" s="210"/>
      <c r="D706" s="210"/>
    </row>
    <row r="707" spans="1:4">
      <c r="A707" s="242" t="s">
        <v>1699</v>
      </c>
      <c r="B707" s="243" t="s">
        <v>1700</v>
      </c>
      <c r="C707" s="210"/>
      <c r="D707" s="210"/>
    </row>
    <row r="708" spans="1:4">
      <c r="A708" s="242" t="s">
        <v>1701</v>
      </c>
      <c r="B708" s="243" t="s">
        <v>1702</v>
      </c>
      <c r="C708" s="210"/>
      <c r="D708" s="210"/>
    </row>
    <row r="709" spans="1:4">
      <c r="A709" s="242" t="s">
        <v>1703</v>
      </c>
      <c r="B709" s="243" t="s">
        <v>1704</v>
      </c>
      <c r="C709" s="210"/>
      <c r="D709" s="210"/>
    </row>
    <row r="710" spans="1:4">
      <c r="A710" s="242" t="s">
        <v>1705</v>
      </c>
      <c r="B710" s="243" t="s">
        <v>1706</v>
      </c>
      <c r="C710" s="210"/>
      <c r="D710" s="210"/>
    </row>
    <row r="711" spans="1:4">
      <c r="A711" s="242" t="s">
        <v>1707</v>
      </c>
      <c r="B711" s="243" t="s">
        <v>1708</v>
      </c>
      <c r="C711" s="210"/>
      <c r="D711" s="210"/>
    </row>
    <row r="712" spans="1:4">
      <c r="A712" s="242" t="s">
        <v>1709</v>
      </c>
      <c r="B712" s="243" t="s">
        <v>1710</v>
      </c>
      <c r="C712" s="210"/>
      <c r="D712" s="210"/>
    </row>
    <row r="713" spans="1:4" ht="37.5">
      <c r="A713" s="241">
        <v>23</v>
      </c>
      <c r="B713" s="247" t="s">
        <v>1711</v>
      </c>
      <c r="C713" s="240"/>
      <c r="D713" s="240"/>
    </row>
    <row r="714" spans="1:4" ht="25.5">
      <c r="A714" s="242" t="s">
        <v>1712</v>
      </c>
      <c r="B714" s="243" t="s">
        <v>1713</v>
      </c>
      <c r="C714" s="210"/>
      <c r="D714" s="210"/>
    </row>
    <row r="715" spans="1:4" ht="25.5">
      <c r="A715" s="242" t="s">
        <v>1714</v>
      </c>
      <c r="B715" s="243" t="s">
        <v>1715</v>
      </c>
      <c r="C715" s="210"/>
      <c r="D715" s="210"/>
    </row>
    <row r="716" spans="1:4">
      <c r="A716" s="242" t="s">
        <v>1716</v>
      </c>
      <c r="B716" s="243" t="s">
        <v>1717</v>
      </c>
      <c r="C716" s="210"/>
      <c r="D716" s="210"/>
    </row>
    <row r="717" spans="1:4">
      <c r="A717" s="242" t="s">
        <v>1718</v>
      </c>
      <c r="B717" s="243" t="s">
        <v>1719</v>
      </c>
      <c r="C717" s="210"/>
      <c r="D717" s="210"/>
    </row>
    <row r="718" spans="1:4">
      <c r="A718" s="242" t="s">
        <v>1720</v>
      </c>
      <c r="B718" s="243" t="s">
        <v>1721</v>
      </c>
      <c r="C718" s="210"/>
      <c r="D718" s="210"/>
    </row>
    <row r="719" spans="1:4">
      <c r="A719" s="242" t="s">
        <v>1722</v>
      </c>
      <c r="B719" s="243" t="s">
        <v>1723</v>
      </c>
      <c r="C719" s="210"/>
      <c r="D719" s="210"/>
    </row>
    <row r="720" spans="1:4">
      <c r="A720" s="242" t="s">
        <v>1724</v>
      </c>
      <c r="B720" s="243" t="s">
        <v>1725</v>
      </c>
      <c r="C720" s="210"/>
      <c r="D720" s="210"/>
    </row>
    <row r="721" spans="1:4">
      <c r="A721" s="242" t="s">
        <v>1726</v>
      </c>
      <c r="B721" s="243" t="s">
        <v>1727</v>
      </c>
      <c r="C721" s="210"/>
      <c r="D721" s="210"/>
    </row>
    <row r="722" spans="1:4">
      <c r="A722" s="242" t="s">
        <v>1728</v>
      </c>
      <c r="B722" s="243" t="s">
        <v>1729</v>
      </c>
      <c r="C722" s="210"/>
      <c r="D722" s="210"/>
    </row>
    <row r="723" spans="1:4">
      <c r="A723" s="242" t="s">
        <v>1730</v>
      </c>
      <c r="B723" s="243" t="s">
        <v>1731</v>
      </c>
      <c r="C723" s="210"/>
      <c r="D723" s="210"/>
    </row>
    <row r="724" spans="1:4">
      <c r="A724" s="242" t="s">
        <v>1732</v>
      </c>
      <c r="B724" s="243" t="s">
        <v>1733</v>
      </c>
      <c r="C724" s="210"/>
      <c r="D724" s="210"/>
    </row>
    <row r="725" spans="1:4">
      <c r="A725" s="242" t="s">
        <v>1734</v>
      </c>
      <c r="B725" s="243" t="s">
        <v>1735</v>
      </c>
      <c r="C725" s="210"/>
      <c r="D725" s="210"/>
    </row>
    <row r="726" spans="1:4">
      <c r="A726" s="242" t="s">
        <v>1736</v>
      </c>
      <c r="B726" s="243" t="s">
        <v>1737</v>
      </c>
      <c r="C726" s="210"/>
      <c r="D726" s="210"/>
    </row>
    <row r="727" spans="1:4" ht="23.25">
      <c r="A727" s="254"/>
      <c r="B727" s="255" t="s">
        <v>1738</v>
      </c>
      <c r="C727" s="255"/>
      <c r="D727" s="240"/>
    </row>
    <row r="728" spans="1:4">
      <c r="A728" s="242" t="s">
        <v>1739</v>
      </c>
      <c r="B728" s="256" t="s">
        <v>1740</v>
      </c>
      <c r="C728" s="210"/>
      <c r="D728" s="210"/>
    </row>
    <row r="729" spans="1:4" ht="25.5">
      <c r="A729" s="257" t="s">
        <v>1741</v>
      </c>
      <c r="B729" s="256" t="s">
        <v>1742</v>
      </c>
      <c r="C729" s="210"/>
      <c r="D729" s="210"/>
    </row>
    <row r="730" spans="1:4">
      <c r="A730" s="257" t="s">
        <v>1743</v>
      </c>
      <c r="B730" s="256" t="s">
        <v>1744</v>
      </c>
      <c r="C730" s="210"/>
      <c r="D730" s="210"/>
    </row>
    <row r="731" spans="1:4" ht="23.25">
      <c r="A731" s="258"/>
      <c r="B731" s="255" t="s">
        <v>1745</v>
      </c>
      <c r="C731" s="255"/>
      <c r="D731" s="240"/>
    </row>
    <row r="732" spans="1:4">
      <c r="A732" s="257" t="s">
        <v>1746</v>
      </c>
      <c r="B732" s="256" t="s">
        <v>1747</v>
      </c>
      <c r="C732" s="210"/>
      <c r="D732" s="210"/>
    </row>
    <row r="733" spans="1:4">
      <c r="A733" s="257" t="s">
        <v>1748</v>
      </c>
      <c r="B733" s="256" t="s">
        <v>1749</v>
      </c>
      <c r="C733" s="210"/>
      <c r="D733" s="210"/>
    </row>
    <row r="734" spans="1:4">
      <c r="A734" s="257" t="s">
        <v>1750</v>
      </c>
      <c r="B734" s="256" t="s">
        <v>1751</v>
      </c>
      <c r="C734" s="210"/>
      <c r="D734" s="210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1"/>
  <sheetViews>
    <sheetView view="pageBreakPreview" zoomScaleNormal="100" zoomScaleSheetLayoutView="100" workbookViewId="0">
      <selection activeCell="Q20" sqref="Q20:T21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156"/>
      <c r="B1" s="157" t="s">
        <v>171</v>
      </c>
      <c r="C1" s="148" t="s">
        <v>1916</v>
      </c>
      <c r="D1" s="152"/>
      <c r="E1" s="152"/>
      <c r="F1" s="154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03"/>
    </row>
    <row r="2" spans="1:20">
      <c r="A2" s="156"/>
      <c r="B2" s="157" t="s">
        <v>172</v>
      </c>
      <c r="C2" s="148"/>
      <c r="D2" s="152"/>
      <c r="E2" s="152"/>
      <c r="F2" s="154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03"/>
    </row>
    <row r="3" spans="1:20">
      <c r="A3" s="156"/>
      <c r="B3" s="157"/>
      <c r="C3" s="148"/>
      <c r="D3" s="152"/>
      <c r="E3" s="152"/>
      <c r="F3" s="154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03"/>
    </row>
    <row r="4" spans="1:20" ht="14.25">
      <c r="A4" s="156"/>
      <c r="B4" s="157" t="s">
        <v>1864</v>
      </c>
      <c r="C4" s="149" t="s">
        <v>124</v>
      </c>
      <c r="D4" s="153"/>
      <c r="E4" s="153"/>
      <c r="F4" s="155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03"/>
      <c r="T4" s="103"/>
    </row>
    <row r="5" spans="1:20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03"/>
      <c r="T5" s="103"/>
    </row>
    <row r="6" spans="1:20" ht="12.75" customHeight="1">
      <c r="A6" s="444" t="s">
        <v>55</v>
      </c>
      <c r="B6" s="444" t="s">
        <v>308</v>
      </c>
      <c r="C6" s="459" t="s">
        <v>278</v>
      </c>
      <c r="D6" s="460"/>
      <c r="E6" s="460"/>
      <c r="F6" s="460"/>
      <c r="G6" s="460"/>
      <c r="H6" s="460"/>
      <c r="I6" s="460"/>
      <c r="J6" s="460"/>
      <c r="K6" s="459" t="s">
        <v>279</v>
      </c>
      <c r="L6" s="460"/>
      <c r="M6" s="460"/>
      <c r="N6" s="460"/>
      <c r="O6" s="460"/>
      <c r="P6" s="460"/>
      <c r="Q6" s="460"/>
      <c r="R6" s="460"/>
      <c r="S6" s="453" t="s">
        <v>280</v>
      </c>
      <c r="T6" s="453" t="s">
        <v>223</v>
      </c>
    </row>
    <row r="7" spans="1:20" ht="18.75" customHeight="1" thickBot="1">
      <c r="A7" s="445"/>
      <c r="B7" s="445"/>
      <c r="C7" s="456" t="s">
        <v>1897</v>
      </c>
      <c r="D7" s="457"/>
      <c r="E7" s="457"/>
      <c r="F7" s="458"/>
      <c r="G7" s="456" t="s">
        <v>1898</v>
      </c>
      <c r="H7" s="457"/>
      <c r="I7" s="457"/>
      <c r="J7" s="458"/>
      <c r="K7" s="456" t="s">
        <v>1897</v>
      </c>
      <c r="L7" s="457"/>
      <c r="M7" s="457"/>
      <c r="N7" s="458"/>
      <c r="O7" s="456" t="s">
        <v>1898</v>
      </c>
      <c r="P7" s="457"/>
      <c r="Q7" s="457"/>
      <c r="R7" s="457"/>
      <c r="S7" s="454"/>
      <c r="T7" s="454"/>
    </row>
    <row r="8" spans="1:20" ht="24" thickTop="1" thickBot="1">
      <c r="A8" s="218"/>
      <c r="B8" s="123"/>
      <c r="C8" s="164" t="s">
        <v>88</v>
      </c>
      <c r="D8" s="164" t="s">
        <v>96</v>
      </c>
      <c r="E8" s="164" t="s">
        <v>95</v>
      </c>
      <c r="F8" s="164" t="s">
        <v>94</v>
      </c>
      <c r="G8" s="164" t="s">
        <v>88</v>
      </c>
      <c r="H8" s="164" t="s">
        <v>96</v>
      </c>
      <c r="I8" s="164" t="s">
        <v>95</v>
      </c>
      <c r="J8" s="164" t="s">
        <v>94</v>
      </c>
      <c r="K8" s="164" t="s">
        <v>88</v>
      </c>
      <c r="L8" s="164" t="s">
        <v>96</v>
      </c>
      <c r="M8" s="164" t="s">
        <v>95</v>
      </c>
      <c r="N8" s="164" t="s">
        <v>94</v>
      </c>
      <c r="O8" s="164" t="s">
        <v>88</v>
      </c>
      <c r="P8" s="164" t="s">
        <v>96</v>
      </c>
      <c r="Q8" s="164" t="s">
        <v>95</v>
      </c>
      <c r="R8" s="164" t="s">
        <v>94</v>
      </c>
      <c r="S8" s="455"/>
      <c r="T8" s="455"/>
    </row>
    <row r="9" spans="1:20" ht="13.5" customHeight="1" thickTop="1">
      <c r="A9" s="204" t="s">
        <v>158</v>
      </c>
      <c r="B9" s="206"/>
      <c r="C9" s="135">
        <v>37</v>
      </c>
      <c r="D9" s="135"/>
      <c r="E9" s="135"/>
      <c r="F9" s="135"/>
      <c r="G9" s="135">
        <v>40</v>
      </c>
      <c r="H9" s="135"/>
      <c r="I9" s="135"/>
      <c r="J9" s="135"/>
      <c r="K9" s="135">
        <v>3178</v>
      </c>
      <c r="L9" s="135"/>
      <c r="M9" s="135"/>
      <c r="N9" s="135"/>
      <c r="O9" s="135">
        <v>3500</v>
      </c>
      <c r="P9" s="135"/>
      <c r="Q9" s="135"/>
      <c r="R9" s="70"/>
      <c r="S9" s="388">
        <v>10289000</v>
      </c>
      <c r="T9" s="219">
        <v>11</v>
      </c>
    </row>
    <row r="10" spans="1:20">
      <c r="A10" s="126" t="s">
        <v>159</v>
      </c>
      <c r="B10" s="126" t="s">
        <v>160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104"/>
      <c r="S10" s="89"/>
      <c r="T10" s="220"/>
    </row>
    <row r="11" spans="1:20" ht="25.5">
      <c r="A11" s="126" t="s">
        <v>159</v>
      </c>
      <c r="B11" s="126" t="s">
        <v>161</v>
      </c>
      <c r="C11" s="136">
        <v>26</v>
      </c>
      <c r="D11" s="136"/>
      <c r="E11" s="136"/>
      <c r="F11" s="136"/>
      <c r="G11" s="136">
        <v>28</v>
      </c>
      <c r="H11" s="136"/>
      <c r="I11" s="136"/>
      <c r="J11" s="136"/>
      <c r="K11" s="136">
        <v>1842</v>
      </c>
      <c r="L11" s="136"/>
      <c r="M11" s="136"/>
      <c r="N11" s="136"/>
      <c r="O11" s="136">
        <v>2000</v>
      </c>
      <c r="P11" s="136"/>
      <c r="Q11" s="136"/>
      <c r="R11" s="137"/>
      <c r="S11" s="88"/>
      <c r="T11" s="220"/>
    </row>
    <row r="12" spans="1:20">
      <c r="A12" s="126" t="s">
        <v>162</v>
      </c>
      <c r="B12" s="126" t="s">
        <v>163</v>
      </c>
      <c r="C12" s="90">
        <v>11</v>
      </c>
      <c r="D12" s="90"/>
      <c r="E12" s="90"/>
      <c r="F12" s="90"/>
      <c r="G12" s="90">
        <v>12</v>
      </c>
      <c r="H12" s="90"/>
      <c r="I12" s="90"/>
      <c r="J12" s="90"/>
      <c r="K12" s="90">
        <v>1336</v>
      </c>
      <c r="L12" s="90"/>
      <c r="M12" s="90"/>
      <c r="N12" s="90"/>
      <c r="O12" s="90">
        <v>1500</v>
      </c>
      <c r="P12" s="90"/>
      <c r="Q12" s="90"/>
      <c r="R12" s="104"/>
      <c r="S12" s="89"/>
      <c r="T12" s="220"/>
    </row>
    <row r="13" spans="1:20">
      <c r="A13" s="106" t="s">
        <v>164</v>
      </c>
      <c r="B13" s="138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0"/>
      <c r="S13" s="93"/>
      <c r="T13" s="219"/>
    </row>
    <row r="14" spans="1:20" ht="38.25">
      <c r="A14" s="126" t="s">
        <v>165</v>
      </c>
      <c r="B14" s="126" t="s">
        <v>274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104"/>
      <c r="S14" s="89"/>
      <c r="T14" s="220"/>
    </row>
    <row r="15" spans="1:20" ht="25.5">
      <c r="A15" s="126" t="s">
        <v>165</v>
      </c>
      <c r="B15" s="126" t="s">
        <v>275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104"/>
      <c r="S15" s="89"/>
      <c r="T15" s="220"/>
    </row>
    <row r="16" spans="1:20" ht="51">
      <c r="A16" s="126" t="s">
        <v>166</v>
      </c>
      <c r="B16" s="126" t="s">
        <v>276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70"/>
      <c r="S16" s="93"/>
      <c r="T16" s="219"/>
    </row>
    <row r="17" spans="1:20">
      <c r="A17" s="127" t="s">
        <v>277</v>
      </c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30"/>
      <c r="S17" s="124"/>
      <c r="T17" s="221"/>
    </row>
    <row r="18" spans="1:20">
      <c r="A18" s="131" t="s">
        <v>167</v>
      </c>
      <c r="B18" s="124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3"/>
      <c r="S18" s="134"/>
      <c r="T18" s="128"/>
    </row>
    <row r="19" spans="1:20">
      <c r="A19" s="451" t="s">
        <v>88</v>
      </c>
      <c r="B19" s="452"/>
      <c r="C19" s="389">
        <v>37</v>
      </c>
      <c r="D19" s="390"/>
      <c r="E19" s="390"/>
      <c r="F19" s="390"/>
      <c r="G19" s="390">
        <v>40</v>
      </c>
      <c r="H19" s="390"/>
      <c r="I19" s="390"/>
      <c r="J19" s="390"/>
      <c r="K19" s="390">
        <v>3178</v>
      </c>
      <c r="L19" s="390"/>
      <c r="M19" s="390"/>
      <c r="N19" s="390"/>
      <c r="O19" s="390">
        <v>3500</v>
      </c>
      <c r="P19" s="390"/>
      <c r="Q19" s="90"/>
      <c r="R19" s="90"/>
      <c r="S19" s="222"/>
      <c r="T19" s="223"/>
    </row>
    <row r="20" spans="1:20">
      <c r="Q20" s="2" t="s">
        <v>1914</v>
      </c>
      <c r="R20" s="2"/>
      <c r="S20" s="2"/>
      <c r="T20" s="2"/>
    </row>
    <row r="21" spans="1:20">
      <c r="Q21" s="2" t="s">
        <v>1915</v>
      </c>
      <c r="R21" s="2"/>
      <c r="S21" s="2"/>
      <c r="T21" s="2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3"/>
  <sheetViews>
    <sheetView topLeftCell="A4" zoomScaleNormal="100" zoomScaleSheetLayoutView="100" workbookViewId="0">
      <selection activeCell="G7" sqref="G7:H7"/>
    </sheetView>
  </sheetViews>
  <sheetFormatPr defaultRowHeight="12.75"/>
  <cols>
    <col min="1" max="1" width="9" style="3" bestFit="1" customWidth="1"/>
    <col min="2" max="2" width="43.140625" style="3" customWidth="1"/>
    <col min="3" max="3" width="14.140625" style="3" customWidth="1"/>
    <col min="4" max="4" width="11.28515625" style="3" bestFit="1" customWidth="1"/>
    <col min="5" max="5" width="8.140625" style="3" customWidth="1"/>
    <col min="6" max="17" width="8" style="3" bestFit="1" customWidth="1"/>
    <col min="18" max="16384" width="9.140625" style="3"/>
  </cols>
  <sheetData>
    <row r="1" spans="1:18" s="20" customFormat="1" ht="15.75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2"/>
      <c r="H1" s="154"/>
      <c r="P1" s="4"/>
      <c r="Q1" s="4"/>
      <c r="R1" s="21"/>
    </row>
    <row r="2" spans="1:18" s="20" customFormat="1" ht="15.75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2"/>
      <c r="H2" s="154"/>
      <c r="P2" s="4"/>
      <c r="Q2" s="4"/>
      <c r="R2" s="21"/>
    </row>
    <row r="3" spans="1:18" s="20" customFormat="1" ht="15.75">
      <c r="A3" s="156"/>
      <c r="B3" s="157"/>
      <c r="C3" s="148"/>
      <c r="D3" s="152"/>
      <c r="E3" s="152"/>
      <c r="F3" s="152"/>
      <c r="G3" s="152"/>
      <c r="H3" s="154"/>
      <c r="P3" s="4"/>
      <c r="Q3" s="4"/>
      <c r="R3" s="21"/>
    </row>
    <row r="4" spans="1:18" s="20" customFormat="1" ht="15.75">
      <c r="A4" s="156"/>
      <c r="B4" s="157" t="s">
        <v>1865</v>
      </c>
      <c r="C4" s="149" t="s">
        <v>273</v>
      </c>
      <c r="D4" s="153"/>
      <c r="E4" s="153"/>
      <c r="F4" s="153"/>
      <c r="G4" s="153"/>
      <c r="H4" s="155"/>
      <c r="P4" s="4"/>
      <c r="Q4" s="4"/>
    </row>
    <row r="5" spans="1:18" s="20" customFormat="1" ht="15.75">
      <c r="P5" s="4"/>
      <c r="Q5" s="4"/>
    </row>
    <row r="6" spans="1:18" s="20" customFormat="1" ht="12.75" customHeight="1">
      <c r="A6" s="418" t="s">
        <v>55</v>
      </c>
      <c r="B6" s="418" t="s">
        <v>218</v>
      </c>
      <c r="C6" s="418" t="s">
        <v>309</v>
      </c>
      <c r="D6" s="464" t="s">
        <v>1832</v>
      </c>
      <c r="E6" s="465" t="s">
        <v>88</v>
      </c>
      <c r="F6" s="465"/>
      <c r="G6" s="465"/>
      <c r="H6" s="465"/>
    </row>
    <row r="7" spans="1:18" s="22" customFormat="1" ht="12.75" customHeight="1">
      <c r="A7" s="418"/>
      <c r="B7" s="418"/>
      <c r="C7" s="418"/>
      <c r="D7" s="464"/>
      <c r="E7" s="418" t="s">
        <v>1897</v>
      </c>
      <c r="F7" s="418"/>
      <c r="G7" s="418" t="s">
        <v>1898</v>
      </c>
      <c r="H7" s="418"/>
    </row>
    <row r="8" spans="1:18" s="22" customFormat="1" ht="22.5">
      <c r="A8" s="418"/>
      <c r="B8" s="418"/>
      <c r="C8" s="418"/>
      <c r="D8" s="464"/>
      <c r="E8" s="110" t="s">
        <v>15</v>
      </c>
      <c r="F8" s="110" t="s">
        <v>52</v>
      </c>
      <c r="G8" s="110" t="s">
        <v>15</v>
      </c>
      <c r="H8" s="110" t="s">
        <v>52</v>
      </c>
    </row>
    <row r="9" spans="1:18" s="22" customFormat="1" ht="51" customHeight="1">
      <c r="A9" s="225"/>
      <c r="B9" s="461" t="s">
        <v>1834</v>
      </c>
      <c r="C9" s="462"/>
      <c r="D9" s="462"/>
      <c r="E9" s="462"/>
      <c r="F9" s="462"/>
      <c r="G9" s="462"/>
      <c r="H9" s="463"/>
    </row>
    <row r="10" spans="1:18" s="22" customFormat="1">
      <c r="A10" s="111" t="s">
        <v>1818</v>
      </c>
      <c r="B10" s="281" t="s">
        <v>239</v>
      </c>
      <c r="C10" s="111" t="s">
        <v>1833</v>
      </c>
      <c r="D10" s="112">
        <v>5889.37</v>
      </c>
      <c r="E10" s="280"/>
      <c r="F10" s="102">
        <f t="shared" ref="F10:F16" si="0">D10*E10</f>
        <v>0</v>
      </c>
      <c r="G10" s="280"/>
      <c r="H10" s="102">
        <f t="shared" ref="H10:H16" si="1">D10*G10</f>
        <v>0</v>
      </c>
    </row>
    <row r="11" spans="1:18" s="22" customFormat="1">
      <c r="A11" s="111" t="s">
        <v>1819</v>
      </c>
      <c r="B11" s="281" t="s">
        <v>1820</v>
      </c>
      <c r="C11" s="111" t="s">
        <v>1833</v>
      </c>
      <c r="D11" s="112">
        <v>5889.37</v>
      </c>
      <c r="E11" s="280"/>
      <c r="F11" s="102">
        <f t="shared" si="0"/>
        <v>0</v>
      </c>
      <c r="G11" s="280"/>
      <c r="H11" s="102">
        <f t="shared" si="1"/>
        <v>0</v>
      </c>
    </row>
    <row r="12" spans="1:18" s="22" customFormat="1">
      <c r="A12" s="111" t="s">
        <v>1821</v>
      </c>
      <c r="B12" s="281" t="s">
        <v>1822</v>
      </c>
      <c r="C12" s="111" t="s">
        <v>1833</v>
      </c>
      <c r="D12" s="112">
        <v>7067.24</v>
      </c>
      <c r="E12" s="280"/>
      <c r="F12" s="102">
        <f t="shared" si="0"/>
        <v>0</v>
      </c>
      <c r="G12" s="280"/>
      <c r="H12" s="102">
        <f t="shared" si="1"/>
        <v>0</v>
      </c>
    </row>
    <row r="13" spans="1:18" s="22" customFormat="1">
      <c r="A13" s="111" t="s">
        <v>1823</v>
      </c>
      <c r="B13" s="281" t="s">
        <v>1824</v>
      </c>
      <c r="C13" s="111" t="s">
        <v>1833</v>
      </c>
      <c r="D13" s="112">
        <v>3121.37</v>
      </c>
      <c r="E13" s="280"/>
      <c r="F13" s="102">
        <f t="shared" si="0"/>
        <v>0</v>
      </c>
      <c r="G13" s="280"/>
      <c r="H13" s="102">
        <f t="shared" si="1"/>
        <v>0</v>
      </c>
    </row>
    <row r="14" spans="1:18" s="22" customFormat="1">
      <c r="A14" s="111" t="s">
        <v>1825</v>
      </c>
      <c r="B14" s="281" t="s">
        <v>1826</v>
      </c>
      <c r="C14" s="111" t="s">
        <v>1833</v>
      </c>
      <c r="D14" s="112">
        <v>3710.3</v>
      </c>
      <c r="E14" s="280"/>
      <c r="F14" s="102">
        <f t="shared" si="0"/>
        <v>0</v>
      </c>
      <c r="G14" s="280"/>
      <c r="H14" s="102">
        <f t="shared" si="1"/>
        <v>0</v>
      </c>
    </row>
    <row r="15" spans="1:18" s="22" customFormat="1">
      <c r="A15" s="111" t="s">
        <v>1827</v>
      </c>
      <c r="B15" s="281" t="s">
        <v>265</v>
      </c>
      <c r="C15" s="111" t="s">
        <v>1833</v>
      </c>
      <c r="D15" s="112">
        <v>2179.0700000000002</v>
      </c>
      <c r="E15" s="280"/>
      <c r="F15" s="102">
        <f t="shared" si="0"/>
        <v>0</v>
      </c>
      <c r="G15" s="280"/>
      <c r="H15" s="102">
        <f t="shared" si="1"/>
        <v>0</v>
      </c>
    </row>
    <row r="16" spans="1:18" s="22" customFormat="1">
      <c r="A16" s="111" t="s">
        <v>1828</v>
      </c>
      <c r="B16" s="281" t="s">
        <v>1829</v>
      </c>
      <c r="C16" s="111" t="s">
        <v>1833</v>
      </c>
      <c r="D16" s="112">
        <v>1177.8699999999999</v>
      </c>
      <c r="E16" s="280"/>
      <c r="F16" s="102">
        <f t="shared" si="0"/>
        <v>0</v>
      </c>
      <c r="G16" s="280"/>
      <c r="H16" s="102">
        <f t="shared" si="1"/>
        <v>0</v>
      </c>
    </row>
    <row r="17" spans="1:8" s="22" customFormat="1">
      <c r="A17" s="111" t="s">
        <v>1830</v>
      </c>
      <c r="B17" s="281" t="s">
        <v>1831</v>
      </c>
      <c r="C17" s="111" t="s">
        <v>1833</v>
      </c>
      <c r="D17" s="112">
        <v>1177.8699999999999</v>
      </c>
      <c r="E17" s="280"/>
      <c r="F17" s="102">
        <f t="shared" ref="F17:F45" si="2">D17*E17</f>
        <v>0</v>
      </c>
      <c r="G17" s="280"/>
      <c r="H17" s="102">
        <f t="shared" ref="H17:H45" si="3">D17*G17</f>
        <v>0</v>
      </c>
    </row>
    <row r="18" spans="1:8" s="22" customFormat="1" ht="51.75" customHeight="1">
      <c r="A18" s="225"/>
      <c r="B18" s="461" t="s">
        <v>1835</v>
      </c>
      <c r="C18" s="462"/>
      <c r="D18" s="462"/>
      <c r="E18" s="462"/>
      <c r="F18" s="462"/>
      <c r="G18" s="462"/>
      <c r="H18" s="463"/>
    </row>
    <row r="19" spans="1:8" s="2" customFormat="1">
      <c r="A19" s="111">
        <v>540100</v>
      </c>
      <c r="B19" s="165" t="s">
        <v>239</v>
      </c>
      <c r="C19" s="111" t="s">
        <v>240</v>
      </c>
      <c r="D19" s="112">
        <v>11.2</v>
      </c>
      <c r="E19" s="102"/>
      <c r="F19" s="102">
        <f t="shared" si="2"/>
        <v>0</v>
      </c>
      <c r="G19" s="102"/>
      <c r="H19" s="102">
        <f t="shared" si="3"/>
        <v>0</v>
      </c>
    </row>
    <row r="20" spans="1:8" s="2" customFormat="1">
      <c r="A20" s="111">
        <v>540101</v>
      </c>
      <c r="B20" s="165" t="s">
        <v>241</v>
      </c>
      <c r="C20" s="111" t="s">
        <v>240</v>
      </c>
      <c r="D20" s="112">
        <v>13.72</v>
      </c>
      <c r="E20" s="102"/>
      <c r="F20" s="102">
        <f t="shared" si="2"/>
        <v>0</v>
      </c>
      <c r="G20" s="102"/>
      <c r="H20" s="102">
        <f t="shared" si="3"/>
        <v>0</v>
      </c>
    </row>
    <row r="21" spans="1:8" s="2" customFormat="1">
      <c r="A21" s="111">
        <v>540102</v>
      </c>
      <c r="B21" s="165" t="s">
        <v>242</v>
      </c>
      <c r="C21" s="111" t="s">
        <v>240</v>
      </c>
      <c r="D21" s="112">
        <v>17.190000000000001</v>
      </c>
      <c r="E21" s="102"/>
      <c r="F21" s="102">
        <f t="shared" si="2"/>
        <v>0</v>
      </c>
      <c r="G21" s="102"/>
      <c r="H21" s="102">
        <f t="shared" si="3"/>
        <v>0</v>
      </c>
    </row>
    <row r="22" spans="1:8" s="2" customFormat="1">
      <c r="A22" s="111">
        <v>540103</v>
      </c>
      <c r="B22" s="165" t="s">
        <v>243</v>
      </c>
      <c r="C22" s="111" t="s">
        <v>240</v>
      </c>
      <c r="D22" s="112">
        <v>14.17</v>
      </c>
      <c r="E22" s="102"/>
      <c r="F22" s="102">
        <f t="shared" si="2"/>
        <v>0</v>
      </c>
      <c r="G22" s="102"/>
      <c r="H22" s="102">
        <f t="shared" si="3"/>
        <v>0</v>
      </c>
    </row>
    <row r="23" spans="1:8" s="2" customFormat="1">
      <c r="A23" s="111">
        <v>540104</v>
      </c>
      <c r="B23" s="165" t="s">
        <v>244</v>
      </c>
      <c r="C23" s="111" t="s">
        <v>240</v>
      </c>
      <c r="D23" s="112">
        <v>11.46</v>
      </c>
      <c r="E23" s="102"/>
      <c r="F23" s="102">
        <f t="shared" si="2"/>
        <v>0</v>
      </c>
      <c r="G23" s="102"/>
      <c r="H23" s="102">
        <f t="shared" si="3"/>
        <v>0</v>
      </c>
    </row>
    <row r="24" spans="1:8" s="2" customFormat="1" ht="22.5">
      <c r="A24" s="111">
        <v>540105</v>
      </c>
      <c r="B24" s="165" t="s">
        <v>245</v>
      </c>
      <c r="C24" s="111" t="s">
        <v>240</v>
      </c>
      <c r="D24" s="112">
        <v>12.08</v>
      </c>
      <c r="E24" s="102"/>
      <c r="F24" s="102">
        <f t="shared" si="2"/>
        <v>0</v>
      </c>
      <c r="G24" s="102"/>
      <c r="H24" s="102">
        <f t="shared" si="3"/>
        <v>0</v>
      </c>
    </row>
    <row r="25" spans="1:8" s="2" customFormat="1">
      <c r="A25" s="111">
        <v>560100</v>
      </c>
      <c r="B25" s="165" t="s">
        <v>246</v>
      </c>
      <c r="C25" s="111" t="s">
        <v>240</v>
      </c>
      <c r="D25" s="112">
        <v>11.2</v>
      </c>
      <c r="E25" s="102"/>
      <c r="F25" s="102">
        <f t="shared" si="2"/>
        <v>0</v>
      </c>
      <c r="G25" s="102"/>
      <c r="H25" s="102">
        <f t="shared" si="3"/>
        <v>0</v>
      </c>
    </row>
    <row r="26" spans="1:8" s="2" customFormat="1" ht="22.5">
      <c r="A26" s="111">
        <v>560101</v>
      </c>
      <c r="B26" s="165" t="s">
        <v>247</v>
      </c>
      <c r="C26" s="111" t="s">
        <v>240</v>
      </c>
      <c r="D26" s="112" t="s">
        <v>248</v>
      </c>
      <c r="E26" s="102"/>
      <c r="F26" s="102" t="e">
        <f t="shared" si="2"/>
        <v>#VALUE!</v>
      </c>
      <c r="G26" s="102"/>
      <c r="H26" s="102" t="e">
        <f t="shared" si="3"/>
        <v>#VALUE!</v>
      </c>
    </row>
    <row r="27" spans="1:8" s="2" customFormat="1">
      <c r="A27" s="111">
        <v>560200</v>
      </c>
      <c r="B27" s="165" t="s">
        <v>249</v>
      </c>
      <c r="C27" s="111" t="s">
        <v>240</v>
      </c>
      <c r="D27" s="112">
        <v>17.27</v>
      </c>
      <c r="E27" s="102"/>
      <c r="F27" s="102">
        <f t="shared" si="2"/>
        <v>0</v>
      </c>
      <c r="G27" s="102"/>
      <c r="H27" s="102">
        <f t="shared" si="3"/>
        <v>0</v>
      </c>
    </row>
    <row r="28" spans="1:8" s="2" customFormat="1">
      <c r="A28" s="111">
        <v>560800</v>
      </c>
      <c r="B28" s="165" t="s">
        <v>250</v>
      </c>
      <c r="C28" s="111" t="s">
        <v>240</v>
      </c>
      <c r="D28" s="112">
        <v>18.78</v>
      </c>
      <c r="E28" s="102"/>
      <c r="F28" s="102">
        <f t="shared" si="2"/>
        <v>0</v>
      </c>
      <c r="G28" s="102"/>
      <c r="H28" s="102">
        <f t="shared" si="3"/>
        <v>0</v>
      </c>
    </row>
    <row r="29" spans="1:8" s="2" customFormat="1">
      <c r="A29" s="111">
        <v>560300</v>
      </c>
      <c r="B29" s="165" t="s">
        <v>251</v>
      </c>
      <c r="C29" s="111" t="s">
        <v>240</v>
      </c>
      <c r="D29" s="112">
        <v>12.08</v>
      </c>
      <c r="E29" s="102"/>
      <c r="F29" s="102">
        <f t="shared" si="2"/>
        <v>0</v>
      </c>
      <c r="G29" s="102"/>
      <c r="H29" s="102">
        <f t="shared" si="3"/>
        <v>0</v>
      </c>
    </row>
    <row r="30" spans="1:8" s="2" customFormat="1">
      <c r="A30" s="111">
        <v>560102</v>
      </c>
      <c r="B30" s="165" t="s">
        <v>252</v>
      </c>
      <c r="C30" s="111" t="s">
        <v>240</v>
      </c>
      <c r="D30" s="112">
        <v>19.89</v>
      </c>
      <c r="E30" s="102"/>
      <c r="F30" s="102">
        <f t="shared" si="2"/>
        <v>0</v>
      </c>
      <c r="G30" s="102"/>
      <c r="H30" s="102">
        <f t="shared" si="3"/>
        <v>0</v>
      </c>
    </row>
    <row r="31" spans="1:8" s="2" customFormat="1" ht="22.5">
      <c r="A31" s="111">
        <v>560301</v>
      </c>
      <c r="B31" s="165" t="s">
        <v>253</v>
      </c>
      <c r="C31" s="111" t="s">
        <v>240</v>
      </c>
      <c r="D31" s="112">
        <v>13.31</v>
      </c>
      <c r="E31" s="102"/>
      <c r="F31" s="102">
        <f t="shared" si="2"/>
        <v>0</v>
      </c>
      <c r="G31" s="102"/>
      <c r="H31" s="102">
        <f t="shared" si="3"/>
        <v>0</v>
      </c>
    </row>
    <row r="32" spans="1:8" s="2" customFormat="1" ht="22.5">
      <c r="A32" s="111">
        <v>510110</v>
      </c>
      <c r="B32" s="165" t="s">
        <v>254</v>
      </c>
      <c r="C32" s="111" t="s">
        <v>54</v>
      </c>
      <c r="D32" s="112" t="s">
        <v>255</v>
      </c>
      <c r="E32" s="102"/>
      <c r="F32" s="102" t="e">
        <f t="shared" si="2"/>
        <v>#VALUE!</v>
      </c>
      <c r="G32" s="102"/>
      <c r="H32" s="102" t="e">
        <f t="shared" si="3"/>
        <v>#VALUE!</v>
      </c>
    </row>
    <row r="33" spans="1:8" s="2" customFormat="1" ht="22.5">
      <c r="A33" s="111">
        <v>510200</v>
      </c>
      <c r="B33" s="165" t="s">
        <v>256</v>
      </c>
      <c r="C33" s="111" t="s">
        <v>240</v>
      </c>
      <c r="D33" s="112" t="s">
        <v>257</v>
      </c>
      <c r="E33" s="102"/>
      <c r="F33" s="102" t="e">
        <f t="shared" si="2"/>
        <v>#VALUE!</v>
      </c>
      <c r="G33" s="102"/>
      <c r="H33" s="102" t="e">
        <f t="shared" si="3"/>
        <v>#VALUE!</v>
      </c>
    </row>
    <row r="34" spans="1:8" s="2" customFormat="1" ht="22.5">
      <c r="A34" s="111">
        <v>510299</v>
      </c>
      <c r="B34" s="165" t="s">
        <v>258</v>
      </c>
      <c r="C34" s="111" t="s">
        <v>240</v>
      </c>
      <c r="D34" s="112" t="s">
        <v>259</v>
      </c>
      <c r="E34" s="102"/>
      <c r="F34" s="102" t="e">
        <f t="shared" si="2"/>
        <v>#VALUE!</v>
      </c>
      <c r="G34" s="102"/>
      <c r="H34" s="102" t="e">
        <f t="shared" si="3"/>
        <v>#VALUE!</v>
      </c>
    </row>
    <row r="35" spans="1:8" s="2" customFormat="1" ht="22.5">
      <c r="A35" s="111">
        <v>510500</v>
      </c>
      <c r="B35" s="165" t="s">
        <v>260</v>
      </c>
      <c r="C35" s="111" t="s">
        <v>54</v>
      </c>
      <c r="D35" s="112" t="s">
        <v>261</v>
      </c>
      <c r="E35" s="102"/>
      <c r="F35" s="102" t="e">
        <f t="shared" si="2"/>
        <v>#VALUE!</v>
      </c>
      <c r="G35" s="102"/>
      <c r="H35" s="102" t="e">
        <f t="shared" si="3"/>
        <v>#VALUE!</v>
      </c>
    </row>
    <row r="36" spans="1:8" s="2" customFormat="1">
      <c r="A36" s="111">
        <v>520100</v>
      </c>
      <c r="B36" s="165" t="s">
        <v>262</v>
      </c>
      <c r="C36" s="111" t="s">
        <v>240</v>
      </c>
      <c r="D36" s="112">
        <v>10.66</v>
      </c>
      <c r="E36" s="102"/>
      <c r="F36" s="102">
        <f t="shared" si="2"/>
        <v>0</v>
      </c>
      <c r="G36" s="102"/>
      <c r="H36" s="102">
        <f t="shared" si="3"/>
        <v>0</v>
      </c>
    </row>
    <row r="37" spans="1:8" s="2" customFormat="1">
      <c r="A37" s="111">
        <v>520101</v>
      </c>
      <c r="B37" s="165" t="s">
        <v>263</v>
      </c>
      <c r="C37" s="111" t="s">
        <v>240</v>
      </c>
      <c r="D37" s="112">
        <v>20.02</v>
      </c>
      <c r="E37" s="102"/>
      <c r="F37" s="102">
        <f t="shared" si="2"/>
        <v>0</v>
      </c>
      <c r="G37" s="102"/>
      <c r="H37" s="102">
        <f t="shared" si="3"/>
        <v>0</v>
      </c>
    </row>
    <row r="38" spans="1:8" s="2" customFormat="1">
      <c r="A38" s="111">
        <v>520102</v>
      </c>
      <c r="B38" s="165" t="s">
        <v>264</v>
      </c>
      <c r="C38" s="111" t="s">
        <v>240</v>
      </c>
      <c r="D38" s="112">
        <v>17.690000000000001</v>
      </c>
      <c r="E38" s="102"/>
      <c r="F38" s="102">
        <f t="shared" si="2"/>
        <v>0</v>
      </c>
      <c r="G38" s="102"/>
      <c r="H38" s="102">
        <f t="shared" si="3"/>
        <v>0</v>
      </c>
    </row>
    <row r="39" spans="1:8" s="2" customFormat="1">
      <c r="A39" s="111">
        <v>521000</v>
      </c>
      <c r="B39" s="165" t="s">
        <v>265</v>
      </c>
      <c r="C39" s="111" t="s">
        <v>54</v>
      </c>
      <c r="D39" s="113">
        <v>2950.57</v>
      </c>
      <c r="E39" s="102"/>
      <c r="F39" s="102">
        <f t="shared" si="2"/>
        <v>0</v>
      </c>
      <c r="G39" s="102"/>
      <c r="H39" s="102">
        <f t="shared" si="3"/>
        <v>0</v>
      </c>
    </row>
    <row r="40" spans="1:8" s="2" customFormat="1">
      <c r="A40" s="111">
        <v>510000</v>
      </c>
      <c r="B40" s="165" t="s">
        <v>266</v>
      </c>
      <c r="C40" s="111" t="s">
        <v>54</v>
      </c>
      <c r="D40" s="113">
        <v>7928.48</v>
      </c>
      <c r="E40" s="102"/>
      <c r="F40" s="102">
        <f t="shared" si="2"/>
        <v>0</v>
      </c>
      <c r="G40" s="102"/>
      <c r="H40" s="102">
        <f t="shared" si="3"/>
        <v>0</v>
      </c>
    </row>
    <row r="41" spans="1:8" s="2" customFormat="1" ht="22.5">
      <c r="A41" s="111">
        <v>570100</v>
      </c>
      <c r="B41" s="165" t="s">
        <v>267</v>
      </c>
      <c r="C41" s="111" t="s">
        <v>54</v>
      </c>
      <c r="D41" s="112" t="s">
        <v>268</v>
      </c>
      <c r="E41" s="102"/>
      <c r="F41" s="102" t="e">
        <f t="shared" si="2"/>
        <v>#VALUE!</v>
      </c>
      <c r="G41" s="102"/>
      <c r="H41" s="102" t="e">
        <f t="shared" si="3"/>
        <v>#VALUE!</v>
      </c>
    </row>
    <row r="42" spans="1:8" s="2" customFormat="1">
      <c r="A42" s="111">
        <v>580100</v>
      </c>
      <c r="B42" s="165" t="s">
        <v>269</v>
      </c>
      <c r="C42" s="111" t="s">
        <v>240</v>
      </c>
      <c r="D42" s="112">
        <v>13.31</v>
      </c>
      <c r="E42" s="102"/>
      <c r="F42" s="102">
        <f t="shared" si="2"/>
        <v>0</v>
      </c>
      <c r="G42" s="102"/>
      <c r="H42" s="102">
        <f t="shared" si="3"/>
        <v>0</v>
      </c>
    </row>
    <row r="43" spans="1:8" s="2" customFormat="1">
      <c r="A43" s="111">
        <v>580101</v>
      </c>
      <c r="B43" s="165" t="s">
        <v>270</v>
      </c>
      <c r="C43" s="111" t="s">
        <v>240</v>
      </c>
      <c r="D43" s="112">
        <v>10.23</v>
      </c>
      <c r="E43" s="102"/>
      <c r="F43" s="102">
        <f t="shared" si="2"/>
        <v>0</v>
      </c>
      <c r="G43" s="102"/>
      <c r="H43" s="102">
        <f t="shared" si="3"/>
        <v>0</v>
      </c>
    </row>
    <row r="44" spans="1:8" s="2" customFormat="1">
      <c r="A44" s="111">
        <v>580102</v>
      </c>
      <c r="B44" s="165" t="s">
        <v>271</v>
      </c>
      <c r="C44" s="111" t="s">
        <v>240</v>
      </c>
      <c r="D44" s="112">
        <v>12.99</v>
      </c>
      <c r="E44" s="102"/>
      <c r="F44" s="102">
        <f t="shared" si="2"/>
        <v>0</v>
      </c>
      <c r="G44" s="102"/>
      <c r="H44" s="102">
        <f t="shared" si="3"/>
        <v>0</v>
      </c>
    </row>
    <row r="45" spans="1:8" s="2" customFormat="1" ht="22.5">
      <c r="A45" s="111">
        <v>590100</v>
      </c>
      <c r="B45" s="165" t="s">
        <v>272</v>
      </c>
      <c r="C45" s="111" t="s">
        <v>240</v>
      </c>
      <c r="D45" s="112">
        <v>26.6</v>
      </c>
      <c r="E45" s="102"/>
      <c r="F45" s="102">
        <f t="shared" si="2"/>
        <v>0</v>
      </c>
      <c r="G45" s="102"/>
      <c r="H45" s="102">
        <f t="shared" si="3"/>
        <v>0</v>
      </c>
    </row>
    <row r="46" spans="1:8" ht="48.75" customHeight="1">
      <c r="A46" s="225"/>
      <c r="B46" s="461" t="s">
        <v>1836</v>
      </c>
      <c r="C46" s="462"/>
      <c r="D46" s="462"/>
      <c r="E46" s="462"/>
      <c r="F46" s="462"/>
      <c r="G46" s="462"/>
      <c r="H46" s="463"/>
    </row>
    <row r="47" spans="1:8">
      <c r="A47" s="111">
        <v>590101</v>
      </c>
      <c r="B47" s="165" t="s">
        <v>239</v>
      </c>
      <c r="C47" s="111" t="s">
        <v>240</v>
      </c>
      <c r="D47" s="112">
        <v>6.38</v>
      </c>
      <c r="E47" s="271"/>
      <c r="F47" s="102">
        <f t="shared" ref="F47:F73" si="4">D47*E47</f>
        <v>0</v>
      </c>
      <c r="G47" s="271"/>
      <c r="H47" s="102">
        <f t="shared" ref="H47:H73" si="5">D47*G47</f>
        <v>0</v>
      </c>
    </row>
    <row r="48" spans="1:8">
      <c r="A48" s="111">
        <v>590102</v>
      </c>
      <c r="B48" s="165" t="s">
        <v>241</v>
      </c>
      <c r="C48" s="111" t="s">
        <v>240</v>
      </c>
      <c r="D48" s="112">
        <v>7.82</v>
      </c>
      <c r="E48" s="271"/>
      <c r="F48" s="102">
        <f t="shared" si="4"/>
        <v>0</v>
      </c>
      <c r="G48" s="271"/>
      <c r="H48" s="102">
        <f t="shared" si="5"/>
        <v>0</v>
      </c>
    </row>
    <row r="49" spans="1:8">
      <c r="A49" s="111">
        <v>590103</v>
      </c>
      <c r="B49" s="165" t="s">
        <v>242</v>
      </c>
      <c r="C49" s="111" t="s">
        <v>240</v>
      </c>
      <c r="D49" s="112">
        <v>9.8000000000000007</v>
      </c>
      <c r="E49" s="271"/>
      <c r="F49" s="102">
        <f t="shared" si="4"/>
        <v>0</v>
      </c>
      <c r="G49" s="271"/>
      <c r="H49" s="102">
        <f t="shared" si="5"/>
        <v>0</v>
      </c>
    </row>
    <row r="50" spans="1:8">
      <c r="A50" s="111">
        <v>590104</v>
      </c>
      <c r="B50" s="165" t="s">
        <v>243</v>
      </c>
      <c r="C50" s="111" t="s">
        <v>240</v>
      </c>
      <c r="D50" s="112">
        <v>8.08</v>
      </c>
      <c r="E50" s="272"/>
      <c r="F50" s="102">
        <f t="shared" si="4"/>
        <v>0</v>
      </c>
      <c r="G50" s="272"/>
      <c r="H50" s="102">
        <f t="shared" si="5"/>
        <v>0</v>
      </c>
    </row>
    <row r="51" spans="1:8">
      <c r="A51" s="111">
        <v>590105</v>
      </c>
      <c r="B51" s="165" t="s">
        <v>244</v>
      </c>
      <c r="C51" s="111" t="s">
        <v>240</v>
      </c>
      <c r="D51" s="112">
        <v>6.53</v>
      </c>
      <c r="E51" s="272"/>
      <c r="F51" s="102">
        <f t="shared" si="4"/>
        <v>0</v>
      </c>
      <c r="G51" s="272"/>
      <c r="H51" s="102">
        <f t="shared" si="5"/>
        <v>0</v>
      </c>
    </row>
    <row r="52" spans="1:8" ht="22.5">
      <c r="A52" s="111">
        <v>590106</v>
      </c>
      <c r="B52" s="165" t="s">
        <v>245</v>
      </c>
      <c r="C52" s="111" t="s">
        <v>240</v>
      </c>
      <c r="D52" s="112">
        <v>6.88</v>
      </c>
      <c r="E52" s="272"/>
      <c r="F52" s="102">
        <f t="shared" si="4"/>
        <v>0</v>
      </c>
      <c r="G52" s="272"/>
      <c r="H52" s="102">
        <f t="shared" si="5"/>
        <v>0</v>
      </c>
    </row>
    <row r="53" spans="1:8">
      <c r="A53" s="111">
        <v>590107</v>
      </c>
      <c r="B53" s="165" t="s">
        <v>246</v>
      </c>
      <c r="C53" s="111" t="s">
        <v>240</v>
      </c>
      <c r="D53" s="112">
        <v>6.38</v>
      </c>
      <c r="E53" s="272"/>
      <c r="F53" s="102">
        <f t="shared" si="4"/>
        <v>0</v>
      </c>
      <c r="G53" s="272"/>
      <c r="H53" s="102">
        <f t="shared" si="5"/>
        <v>0</v>
      </c>
    </row>
    <row r="54" spans="1:8" ht="22.5">
      <c r="A54" s="111">
        <v>590108</v>
      </c>
      <c r="B54" s="165" t="s">
        <v>247</v>
      </c>
      <c r="C54" s="111" t="s">
        <v>240</v>
      </c>
      <c r="D54" s="112" t="s">
        <v>1770</v>
      </c>
      <c r="E54" s="272"/>
      <c r="F54" s="102" t="e">
        <f t="shared" si="4"/>
        <v>#VALUE!</v>
      </c>
      <c r="G54" s="272"/>
      <c r="H54" s="102" t="e">
        <f t="shared" si="5"/>
        <v>#VALUE!</v>
      </c>
    </row>
    <row r="55" spans="1:8">
      <c r="A55" s="111">
        <v>590109</v>
      </c>
      <c r="B55" s="165" t="s">
        <v>249</v>
      </c>
      <c r="C55" s="111" t="s">
        <v>240</v>
      </c>
      <c r="D55" s="112">
        <v>9.84</v>
      </c>
      <c r="E55" s="272"/>
      <c r="F55" s="102">
        <f t="shared" si="4"/>
        <v>0</v>
      </c>
      <c r="G55" s="272"/>
      <c r="H55" s="102">
        <f t="shared" si="5"/>
        <v>0</v>
      </c>
    </row>
    <row r="56" spans="1:8">
      <c r="A56" s="111">
        <v>590110</v>
      </c>
      <c r="B56" s="165" t="s">
        <v>250</v>
      </c>
      <c r="C56" s="111" t="s">
        <v>240</v>
      </c>
      <c r="D56" s="112">
        <v>10.7</v>
      </c>
      <c r="E56" s="272"/>
      <c r="F56" s="102">
        <f t="shared" si="4"/>
        <v>0</v>
      </c>
      <c r="G56" s="272"/>
      <c r="H56" s="102">
        <f t="shared" si="5"/>
        <v>0</v>
      </c>
    </row>
    <row r="57" spans="1:8">
      <c r="A57" s="111">
        <v>590111</v>
      </c>
      <c r="B57" s="165" t="s">
        <v>251</v>
      </c>
      <c r="C57" s="111" t="s">
        <v>240</v>
      </c>
      <c r="D57" s="112">
        <v>6.88</v>
      </c>
      <c r="E57" s="272"/>
      <c r="F57" s="102">
        <f t="shared" si="4"/>
        <v>0</v>
      </c>
      <c r="G57" s="272"/>
      <c r="H57" s="102">
        <f t="shared" si="5"/>
        <v>0</v>
      </c>
    </row>
    <row r="58" spans="1:8">
      <c r="A58" s="111">
        <v>590112</v>
      </c>
      <c r="B58" s="165" t="s">
        <v>252</v>
      </c>
      <c r="C58" s="111" t="s">
        <v>240</v>
      </c>
      <c r="D58" s="112">
        <v>11.34</v>
      </c>
      <c r="E58" s="272"/>
      <c r="F58" s="102">
        <f t="shared" si="4"/>
        <v>0</v>
      </c>
      <c r="G58" s="272"/>
      <c r="H58" s="102">
        <f t="shared" si="5"/>
        <v>0</v>
      </c>
    </row>
    <row r="59" spans="1:8" ht="22.5">
      <c r="A59" s="111">
        <v>590113</v>
      </c>
      <c r="B59" s="165" t="s">
        <v>253</v>
      </c>
      <c r="C59" s="111" t="s">
        <v>240</v>
      </c>
      <c r="D59" s="112">
        <v>7.59</v>
      </c>
      <c r="E59" s="272"/>
      <c r="F59" s="102">
        <f t="shared" si="4"/>
        <v>0</v>
      </c>
      <c r="G59" s="272"/>
      <c r="H59" s="102">
        <f t="shared" si="5"/>
        <v>0</v>
      </c>
    </row>
    <row r="60" spans="1:8" ht="22.5">
      <c r="A60" s="111">
        <v>590114</v>
      </c>
      <c r="B60" s="165" t="s">
        <v>254</v>
      </c>
      <c r="C60" s="111" t="s">
        <v>54</v>
      </c>
      <c r="D60" s="112" t="s">
        <v>1771</v>
      </c>
      <c r="E60" s="272"/>
      <c r="F60" s="102" t="e">
        <f t="shared" si="4"/>
        <v>#VALUE!</v>
      </c>
      <c r="G60" s="272"/>
      <c r="H60" s="102" t="e">
        <f t="shared" si="5"/>
        <v>#VALUE!</v>
      </c>
    </row>
    <row r="61" spans="1:8" ht="22.5">
      <c r="A61" s="111">
        <v>590115</v>
      </c>
      <c r="B61" s="165" t="s">
        <v>256</v>
      </c>
      <c r="C61" s="111" t="s">
        <v>240</v>
      </c>
      <c r="D61" s="112" t="s">
        <v>1772</v>
      </c>
      <c r="E61" s="272"/>
      <c r="F61" s="102" t="e">
        <f t="shared" si="4"/>
        <v>#VALUE!</v>
      </c>
      <c r="G61" s="272"/>
      <c r="H61" s="102" t="e">
        <f t="shared" si="5"/>
        <v>#VALUE!</v>
      </c>
    </row>
    <row r="62" spans="1:8" ht="22.5">
      <c r="A62" s="111">
        <v>590116</v>
      </c>
      <c r="B62" s="165" t="s">
        <v>258</v>
      </c>
      <c r="C62" s="111" t="s">
        <v>240</v>
      </c>
      <c r="D62" s="112" t="s">
        <v>1773</v>
      </c>
      <c r="E62" s="272"/>
      <c r="F62" s="102" t="e">
        <f t="shared" si="4"/>
        <v>#VALUE!</v>
      </c>
      <c r="G62" s="272"/>
      <c r="H62" s="102" t="e">
        <f t="shared" si="5"/>
        <v>#VALUE!</v>
      </c>
    </row>
    <row r="63" spans="1:8" ht="22.5">
      <c r="A63" s="111">
        <v>590117</v>
      </c>
      <c r="B63" s="165" t="s">
        <v>260</v>
      </c>
      <c r="C63" s="111" t="s">
        <v>54</v>
      </c>
      <c r="D63" s="112" t="s">
        <v>1774</v>
      </c>
      <c r="E63" s="272"/>
      <c r="F63" s="102" t="e">
        <f t="shared" si="4"/>
        <v>#VALUE!</v>
      </c>
      <c r="G63" s="272"/>
      <c r="H63" s="102" t="e">
        <f t="shared" si="5"/>
        <v>#VALUE!</v>
      </c>
    </row>
    <row r="64" spans="1:8">
      <c r="A64" s="111">
        <v>590118</v>
      </c>
      <c r="B64" s="165" t="s">
        <v>262</v>
      </c>
      <c r="C64" s="111" t="s">
        <v>240</v>
      </c>
      <c r="D64" s="112">
        <v>6.07</v>
      </c>
      <c r="E64" s="272"/>
      <c r="F64" s="102">
        <f t="shared" si="4"/>
        <v>0</v>
      </c>
      <c r="G64" s="272"/>
      <c r="H64" s="102">
        <f t="shared" si="5"/>
        <v>0</v>
      </c>
    </row>
    <row r="65" spans="1:8">
      <c r="A65" s="111">
        <v>590119</v>
      </c>
      <c r="B65" s="165" t="s">
        <v>263</v>
      </c>
      <c r="C65" s="111" t="s">
        <v>240</v>
      </c>
      <c r="D65" s="112">
        <v>11.41</v>
      </c>
      <c r="E65" s="272"/>
      <c r="F65" s="102">
        <f t="shared" si="4"/>
        <v>0</v>
      </c>
      <c r="G65" s="272"/>
      <c r="H65" s="102">
        <f t="shared" si="5"/>
        <v>0</v>
      </c>
    </row>
    <row r="66" spans="1:8">
      <c r="A66" s="111">
        <v>590120</v>
      </c>
      <c r="B66" s="165" t="s">
        <v>264</v>
      </c>
      <c r="C66" s="111" t="s">
        <v>240</v>
      </c>
      <c r="D66" s="112">
        <v>10.08</v>
      </c>
      <c r="E66" s="272"/>
      <c r="F66" s="102">
        <f t="shared" si="4"/>
        <v>0</v>
      </c>
      <c r="G66" s="272"/>
      <c r="H66" s="102">
        <f t="shared" si="5"/>
        <v>0</v>
      </c>
    </row>
    <row r="67" spans="1:8">
      <c r="A67" s="111">
        <v>590121</v>
      </c>
      <c r="B67" s="165" t="s">
        <v>265</v>
      </c>
      <c r="C67" s="111" t="s">
        <v>54</v>
      </c>
      <c r="D67" s="112">
        <v>1681.83</v>
      </c>
      <c r="E67" s="272"/>
      <c r="F67" s="102">
        <f t="shared" si="4"/>
        <v>0</v>
      </c>
      <c r="G67" s="272"/>
      <c r="H67" s="102">
        <f t="shared" si="5"/>
        <v>0</v>
      </c>
    </row>
    <row r="68" spans="1:8">
      <c r="A68" s="111">
        <v>590122</v>
      </c>
      <c r="B68" s="165" t="s">
        <v>266</v>
      </c>
      <c r="C68" s="111" t="s">
        <v>54</v>
      </c>
      <c r="D68" s="112">
        <v>4519.2299999999996</v>
      </c>
      <c r="E68" s="272"/>
      <c r="F68" s="102">
        <f t="shared" si="4"/>
        <v>0</v>
      </c>
      <c r="G68" s="272"/>
      <c r="H68" s="102">
        <f t="shared" si="5"/>
        <v>0</v>
      </c>
    </row>
    <row r="69" spans="1:8" ht="22.5">
      <c r="A69" s="111">
        <v>590123</v>
      </c>
      <c r="B69" s="165" t="s">
        <v>267</v>
      </c>
      <c r="C69" s="111" t="s">
        <v>54</v>
      </c>
      <c r="D69" s="112" t="s">
        <v>1775</v>
      </c>
      <c r="E69" s="272"/>
      <c r="F69" s="102" t="e">
        <f t="shared" si="4"/>
        <v>#VALUE!</v>
      </c>
      <c r="G69" s="272"/>
      <c r="H69" s="102" t="e">
        <f t="shared" si="5"/>
        <v>#VALUE!</v>
      </c>
    </row>
    <row r="70" spans="1:8">
      <c r="A70" s="111">
        <v>590124</v>
      </c>
      <c r="B70" s="165" t="s">
        <v>269</v>
      </c>
      <c r="C70" s="111" t="s">
        <v>240</v>
      </c>
      <c r="D70" s="112">
        <v>7.59</v>
      </c>
      <c r="E70" s="272"/>
      <c r="F70" s="102">
        <f t="shared" si="4"/>
        <v>0</v>
      </c>
      <c r="G70" s="272"/>
      <c r="H70" s="102">
        <f t="shared" si="5"/>
        <v>0</v>
      </c>
    </row>
    <row r="71" spans="1:8">
      <c r="A71" s="111">
        <v>590125</v>
      </c>
      <c r="B71" s="165" t="s">
        <v>270</v>
      </c>
      <c r="C71" s="111" t="s">
        <v>240</v>
      </c>
      <c r="D71" s="112">
        <v>5.83</v>
      </c>
      <c r="E71" s="272"/>
      <c r="F71" s="102">
        <f t="shared" si="4"/>
        <v>0</v>
      </c>
      <c r="G71" s="272"/>
      <c r="H71" s="102">
        <f t="shared" si="5"/>
        <v>0</v>
      </c>
    </row>
    <row r="72" spans="1:8">
      <c r="A72" s="111">
        <v>590126</v>
      </c>
      <c r="B72" s="165" t="s">
        <v>271</v>
      </c>
      <c r="C72" s="111" t="s">
        <v>240</v>
      </c>
      <c r="D72" s="112">
        <v>7.4</v>
      </c>
      <c r="E72" s="272"/>
      <c r="F72" s="102">
        <f t="shared" si="4"/>
        <v>0</v>
      </c>
      <c r="G72" s="272"/>
      <c r="H72" s="102">
        <f t="shared" si="5"/>
        <v>0</v>
      </c>
    </row>
    <row r="73" spans="1:8" ht="22.5">
      <c r="A73" s="111">
        <v>590127</v>
      </c>
      <c r="B73" s="165" t="s">
        <v>272</v>
      </c>
      <c r="C73" s="111" t="s">
        <v>240</v>
      </c>
      <c r="D73" s="112">
        <v>15.16</v>
      </c>
      <c r="E73" s="272"/>
      <c r="F73" s="102">
        <f t="shared" si="4"/>
        <v>0</v>
      </c>
      <c r="G73" s="272"/>
      <c r="H73" s="102">
        <f t="shared" si="5"/>
        <v>0</v>
      </c>
    </row>
  </sheetData>
  <mergeCells count="10">
    <mergeCell ref="B46:H46"/>
    <mergeCell ref="B9:H9"/>
    <mergeCell ref="B18:H18"/>
    <mergeCell ref="D6:D8"/>
    <mergeCell ref="A6:A8"/>
    <mergeCell ref="B6:B8"/>
    <mergeCell ref="C6:C8"/>
    <mergeCell ref="E6:H6"/>
    <mergeCell ref="E7:F7"/>
    <mergeCell ref="G7:H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2"/>
  <sheetViews>
    <sheetView view="pageBreakPreview" topLeftCell="B1" zoomScaleNormal="100" zoomScaleSheetLayoutView="100" workbookViewId="0">
      <selection activeCell="D4" sqref="D4"/>
    </sheetView>
  </sheetViews>
  <sheetFormatPr defaultRowHeight="12.75"/>
  <cols>
    <col min="1" max="1" width="20.5703125" style="3" customWidth="1"/>
    <col min="2" max="2" width="7.85546875" style="3" customWidth="1"/>
    <col min="3" max="3" width="22.7109375" style="3" customWidth="1"/>
    <col min="4" max="4" width="12.5703125" style="3" customWidth="1"/>
    <col min="5" max="5" width="10.85546875" style="3" customWidth="1"/>
    <col min="6" max="6" width="8.85546875" style="3" customWidth="1"/>
    <col min="7" max="7" width="10" style="3" customWidth="1"/>
    <col min="8" max="8" width="9.85546875" style="3" customWidth="1"/>
    <col min="9" max="9" width="8.85546875" style="3" customWidth="1"/>
    <col min="10" max="10" width="8.7109375" style="3" customWidth="1"/>
    <col min="11" max="11" width="9.42578125" style="3" customWidth="1"/>
    <col min="12" max="16384" width="9.140625" style="3"/>
  </cols>
  <sheetData>
    <row r="1" spans="1:18">
      <c r="A1" s="156"/>
      <c r="B1" s="157" t="s">
        <v>171</v>
      </c>
      <c r="C1" s="148" t="s">
        <v>1916</v>
      </c>
      <c r="D1" s="152"/>
      <c r="E1" s="152"/>
      <c r="F1" s="152"/>
      <c r="G1" s="154"/>
    </row>
    <row r="2" spans="1:18">
      <c r="A2" s="156"/>
      <c r="B2" s="157" t="s">
        <v>172</v>
      </c>
      <c r="C2" s="148"/>
      <c r="D2" s="152"/>
      <c r="E2" s="152"/>
      <c r="F2" s="152"/>
      <c r="G2" s="154"/>
    </row>
    <row r="3" spans="1:18">
      <c r="A3" s="156"/>
      <c r="B3" s="157"/>
      <c r="C3" s="148"/>
      <c r="D3" s="152"/>
      <c r="E3" s="152"/>
      <c r="F3" s="152"/>
      <c r="G3" s="154"/>
    </row>
    <row r="4" spans="1:18" ht="14.25">
      <c r="A4" s="156"/>
      <c r="B4" s="157" t="s">
        <v>1810</v>
      </c>
      <c r="C4" s="149" t="s">
        <v>281</v>
      </c>
      <c r="D4" s="153"/>
      <c r="E4" s="153"/>
      <c r="F4" s="153"/>
      <c r="G4" s="155"/>
    </row>
    <row r="5" spans="1:18" ht="15.75">
      <c r="J5" s="4"/>
      <c r="K5" s="4"/>
      <c r="L5" s="19"/>
      <c r="M5" s="19"/>
    </row>
    <row r="6" spans="1:18" ht="12.75" customHeight="1">
      <c r="A6" s="438" t="s">
        <v>10</v>
      </c>
      <c r="B6" s="438" t="s">
        <v>11</v>
      </c>
      <c r="C6" s="438" t="s">
        <v>12</v>
      </c>
      <c r="D6" s="438" t="s">
        <v>13</v>
      </c>
      <c r="E6" s="438" t="s">
        <v>14</v>
      </c>
      <c r="F6" s="465" t="s">
        <v>1897</v>
      </c>
      <c r="G6" s="465"/>
      <c r="H6" s="465"/>
      <c r="I6" s="465" t="s">
        <v>1898</v>
      </c>
      <c r="J6" s="465"/>
      <c r="K6" s="465"/>
      <c r="L6" s="19"/>
      <c r="M6" s="19"/>
    </row>
    <row r="7" spans="1:18" ht="22.5">
      <c r="A7" s="438"/>
      <c r="B7" s="438"/>
      <c r="C7" s="438"/>
      <c r="D7" s="438"/>
      <c r="E7" s="438"/>
      <c r="F7" s="102" t="s">
        <v>15</v>
      </c>
      <c r="G7" s="110" t="s">
        <v>16</v>
      </c>
      <c r="H7" s="208" t="s">
        <v>17</v>
      </c>
      <c r="I7" s="102" t="s">
        <v>15</v>
      </c>
      <c r="J7" s="110" t="s">
        <v>16</v>
      </c>
      <c r="K7" s="208" t="s">
        <v>17</v>
      </c>
    </row>
    <row r="8" spans="1:18">
      <c r="A8" s="89" t="s">
        <v>1877</v>
      </c>
      <c r="B8" s="89"/>
      <c r="C8" s="89"/>
      <c r="D8" s="89"/>
      <c r="E8" s="89"/>
      <c r="F8" s="89"/>
      <c r="G8" s="98"/>
      <c r="H8" s="89"/>
      <c r="I8" s="89"/>
      <c r="J8" s="89"/>
      <c r="K8" s="98"/>
    </row>
    <row r="9" spans="1:18" ht="11.1" customHeight="1">
      <c r="A9" s="140"/>
      <c r="B9" s="140"/>
      <c r="C9" s="140"/>
      <c r="D9" s="140"/>
      <c r="E9" s="140"/>
      <c r="F9" s="140"/>
      <c r="G9" s="127"/>
      <c r="H9" s="140"/>
      <c r="I9" s="128"/>
      <c r="J9" s="125"/>
      <c r="K9" s="141"/>
    </row>
    <row r="10" spans="1:18" ht="11.1" customHeight="1">
      <c r="A10" s="140"/>
      <c r="B10" s="140"/>
      <c r="C10" s="140"/>
      <c r="D10" s="140"/>
      <c r="E10" s="140"/>
      <c r="F10" s="140"/>
      <c r="G10" s="127"/>
      <c r="H10" s="140"/>
      <c r="I10" s="128"/>
      <c r="J10" s="125"/>
      <c r="K10" s="140"/>
      <c r="Q10" s="139"/>
      <c r="R10" s="139"/>
    </row>
    <row r="11" spans="1:18" ht="11.1" customHeight="1">
      <c r="A11" s="140"/>
      <c r="B11" s="140"/>
      <c r="C11" s="140"/>
      <c r="D11" s="140"/>
      <c r="E11" s="140"/>
      <c r="F11" s="140"/>
      <c r="G11" s="127"/>
      <c r="H11" s="140"/>
      <c r="I11" s="399"/>
      <c r="J11" s="125"/>
      <c r="K11" s="209"/>
      <c r="Q11" s="139"/>
      <c r="R11" s="139"/>
    </row>
    <row r="12" spans="1:18" ht="15">
      <c r="A12" s="89" t="s">
        <v>1768</v>
      </c>
      <c r="B12" s="89"/>
      <c r="C12" s="89"/>
      <c r="D12" s="89"/>
      <c r="E12" s="89"/>
      <c r="F12" s="89"/>
      <c r="G12" s="98"/>
      <c r="H12" s="89">
        <v>4224724</v>
      </c>
      <c r="I12" s="104"/>
      <c r="J12" s="98"/>
      <c r="K12" s="98">
        <v>4294000</v>
      </c>
      <c r="Q12" s="139"/>
      <c r="R12" s="139"/>
    </row>
    <row r="13" spans="1:18" ht="11.1" customHeight="1">
      <c r="A13" s="140"/>
      <c r="B13" s="140"/>
      <c r="C13" s="140"/>
      <c r="D13" s="140"/>
      <c r="E13" s="140"/>
      <c r="F13" s="140"/>
      <c r="G13" s="127"/>
      <c r="H13" s="140"/>
      <c r="I13" s="406"/>
      <c r="J13" s="127"/>
      <c r="K13" s="127"/>
      <c r="Q13" s="139"/>
      <c r="R13" s="139"/>
    </row>
    <row r="14" spans="1:18" ht="11.1" customHeight="1">
      <c r="A14" s="140"/>
      <c r="B14" s="140"/>
      <c r="C14" s="140"/>
      <c r="D14" s="140"/>
      <c r="E14" s="140"/>
      <c r="F14" s="140"/>
      <c r="G14" s="127"/>
      <c r="H14" s="140"/>
      <c r="I14" s="406"/>
      <c r="J14" s="127"/>
      <c r="K14" s="127"/>
      <c r="Q14" s="139"/>
      <c r="R14" s="139"/>
    </row>
    <row r="15" spans="1:18" ht="11.1" customHeight="1">
      <c r="A15" s="140"/>
      <c r="B15" s="140"/>
      <c r="C15" s="140"/>
      <c r="D15" s="140"/>
      <c r="E15" s="140"/>
      <c r="F15" s="140"/>
      <c r="G15" s="127"/>
      <c r="H15" s="140"/>
      <c r="I15" s="406"/>
      <c r="J15" s="127"/>
      <c r="K15" s="127"/>
      <c r="Q15" s="139"/>
      <c r="R15" s="139"/>
    </row>
    <row r="16" spans="1:18" ht="15">
      <c r="A16" s="89" t="s">
        <v>1876</v>
      </c>
      <c r="B16" s="89"/>
      <c r="C16" s="89"/>
      <c r="D16" s="89"/>
      <c r="E16" s="89"/>
      <c r="F16" s="89"/>
      <c r="G16" s="98"/>
      <c r="H16" s="89"/>
      <c r="I16" s="104"/>
      <c r="J16" s="98"/>
      <c r="K16" s="98"/>
      <c r="Q16" s="139"/>
      <c r="R16" s="139"/>
    </row>
    <row r="17" spans="1:11" ht="11.1" customHeight="1">
      <c r="A17" s="140"/>
      <c r="B17" s="140"/>
      <c r="C17" s="140"/>
      <c r="D17" s="140"/>
      <c r="E17" s="140"/>
      <c r="F17" s="140"/>
      <c r="G17" s="127"/>
      <c r="H17" s="140"/>
      <c r="I17" s="406"/>
      <c r="J17" s="127"/>
      <c r="K17" s="127"/>
    </row>
    <row r="18" spans="1:11" ht="11.1" customHeight="1">
      <c r="A18" s="140"/>
      <c r="B18" s="140"/>
      <c r="C18" s="140"/>
      <c r="D18" s="140"/>
      <c r="E18" s="140"/>
      <c r="F18" s="140"/>
      <c r="G18" s="127"/>
      <c r="H18" s="140"/>
      <c r="I18" s="314"/>
      <c r="J18" s="398"/>
      <c r="K18" s="398"/>
    </row>
    <row r="19" spans="1:11" ht="11.1" customHeight="1">
      <c r="A19" s="140"/>
      <c r="B19" s="140"/>
      <c r="C19" s="140"/>
      <c r="D19" s="140"/>
      <c r="E19" s="140"/>
      <c r="F19" s="140"/>
      <c r="G19" s="127"/>
      <c r="H19" s="140"/>
      <c r="I19" s="406"/>
      <c r="J19" s="127"/>
      <c r="K19" s="127"/>
    </row>
    <row r="20" spans="1:11">
      <c r="A20" s="369" t="s">
        <v>1878</v>
      </c>
      <c r="B20" s="369"/>
      <c r="C20" s="369"/>
      <c r="D20" s="369"/>
      <c r="E20" s="369"/>
      <c r="F20" s="369"/>
      <c r="G20" s="403"/>
      <c r="H20" s="410"/>
      <c r="I20" s="407"/>
      <c r="J20" s="400"/>
      <c r="K20" s="400"/>
    </row>
    <row r="21" spans="1:11" ht="11.1" customHeight="1">
      <c r="A21" s="140"/>
      <c r="B21" s="140"/>
      <c r="C21" s="140"/>
      <c r="D21" s="140"/>
      <c r="E21" s="140"/>
      <c r="F21" s="140"/>
      <c r="G21" s="127"/>
      <c r="H21" s="140"/>
      <c r="I21" s="406"/>
      <c r="J21" s="127"/>
      <c r="K21" s="127"/>
    </row>
    <row r="22" spans="1:11" ht="11.1" customHeight="1">
      <c r="A22" s="140"/>
      <c r="B22" s="140"/>
      <c r="C22" s="140"/>
      <c r="D22" s="140"/>
      <c r="E22" s="140"/>
      <c r="F22" s="140"/>
      <c r="G22" s="127"/>
      <c r="H22" s="140"/>
      <c r="I22" s="314"/>
      <c r="J22" s="398"/>
      <c r="K22" s="398"/>
    </row>
    <row r="23" spans="1:11" ht="11.1" customHeight="1">
      <c r="A23" s="140"/>
      <c r="B23" s="140"/>
      <c r="C23" s="140"/>
      <c r="D23" s="140"/>
      <c r="E23" s="140"/>
      <c r="F23" s="140"/>
      <c r="G23" s="127"/>
      <c r="H23" s="140"/>
      <c r="I23" s="406"/>
      <c r="J23" s="127"/>
      <c r="K23" s="127"/>
    </row>
    <row r="24" spans="1:11">
      <c r="A24" s="89" t="s">
        <v>82</v>
      </c>
      <c r="B24" s="89"/>
      <c r="C24" s="89"/>
      <c r="D24" s="89"/>
      <c r="E24" s="89"/>
      <c r="F24" s="89"/>
      <c r="G24" s="98"/>
      <c r="H24" s="89"/>
      <c r="I24" s="104"/>
      <c r="J24" s="98"/>
      <c r="K24" s="98"/>
    </row>
    <row r="25" spans="1:11" ht="13.5" customHeight="1">
      <c r="A25" s="89" t="s">
        <v>68</v>
      </c>
      <c r="B25" s="140" t="s">
        <v>98</v>
      </c>
      <c r="C25" s="131"/>
      <c r="D25" s="131"/>
      <c r="E25" s="131"/>
      <c r="F25" s="131"/>
      <c r="G25" s="404"/>
      <c r="H25" s="140">
        <v>684000</v>
      </c>
      <c r="I25" s="406"/>
      <c r="J25" s="127"/>
      <c r="K25" s="140">
        <v>650000</v>
      </c>
    </row>
    <row r="26" spans="1:11" ht="13.5" customHeight="1">
      <c r="A26" s="89" t="s">
        <v>69</v>
      </c>
      <c r="B26" s="140" t="s">
        <v>282</v>
      </c>
      <c r="C26" s="131"/>
      <c r="D26" s="131"/>
      <c r="E26" s="131"/>
      <c r="F26" s="131"/>
      <c r="G26" s="404"/>
      <c r="H26" s="140"/>
      <c r="I26" s="406"/>
      <c r="J26" s="127"/>
      <c r="K26" s="140"/>
    </row>
    <row r="27" spans="1:11" ht="13.5" customHeight="1">
      <c r="A27" s="89" t="s">
        <v>70</v>
      </c>
      <c r="B27" s="140" t="s">
        <v>100</v>
      </c>
      <c r="C27" s="131"/>
      <c r="D27" s="131"/>
      <c r="E27" s="131"/>
      <c r="F27" s="131"/>
      <c r="G27" s="404"/>
      <c r="H27" s="140">
        <v>358000</v>
      </c>
      <c r="I27" s="406"/>
      <c r="J27" s="127"/>
      <c r="K27" s="140">
        <v>300000</v>
      </c>
    </row>
    <row r="28" spans="1:11" ht="13.5" customHeight="1">
      <c r="A28" s="89" t="s">
        <v>71</v>
      </c>
      <c r="B28" s="140" t="s">
        <v>101</v>
      </c>
      <c r="C28" s="131"/>
      <c r="D28" s="131"/>
      <c r="E28" s="131"/>
      <c r="F28" s="131"/>
      <c r="G28" s="404"/>
      <c r="H28" s="140">
        <v>84258</v>
      </c>
      <c r="I28" s="406"/>
      <c r="J28" s="127"/>
      <c r="K28" s="140">
        <v>80000</v>
      </c>
    </row>
    <row r="29" spans="1:11">
      <c r="A29" s="89" t="s">
        <v>72</v>
      </c>
      <c r="B29" s="140" t="s">
        <v>99</v>
      </c>
      <c r="C29" s="131"/>
      <c r="D29" s="131"/>
      <c r="E29" s="131"/>
      <c r="F29" s="131"/>
      <c r="G29" s="404"/>
      <c r="H29" s="140">
        <v>980</v>
      </c>
      <c r="I29" s="406"/>
      <c r="J29" s="127"/>
      <c r="K29" s="140">
        <v>1000</v>
      </c>
    </row>
    <row r="30" spans="1:11" ht="13.5" customHeight="1">
      <c r="A30" s="89" t="s">
        <v>73</v>
      </c>
      <c r="B30" s="140" t="s">
        <v>86</v>
      </c>
      <c r="C30" s="131"/>
      <c r="D30" s="131"/>
      <c r="E30" s="131"/>
      <c r="F30" s="131"/>
      <c r="G30" s="404"/>
      <c r="H30" s="140">
        <v>9253</v>
      </c>
      <c r="I30" s="406"/>
      <c r="J30" s="127"/>
      <c r="K30" s="140">
        <v>10000</v>
      </c>
    </row>
    <row r="31" spans="1:11" ht="13.5" customHeight="1">
      <c r="A31" s="89" t="s">
        <v>74</v>
      </c>
      <c r="B31" s="140" t="s">
        <v>83</v>
      </c>
      <c r="C31" s="131"/>
      <c r="D31" s="131"/>
      <c r="E31" s="131"/>
      <c r="F31" s="131"/>
      <c r="G31" s="404"/>
      <c r="H31" s="140">
        <v>953000</v>
      </c>
      <c r="I31" s="406"/>
      <c r="J31" s="127"/>
      <c r="K31" s="140">
        <v>800000</v>
      </c>
    </row>
    <row r="32" spans="1:11" ht="13.5" customHeight="1">
      <c r="A32" s="89" t="s">
        <v>75</v>
      </c>
      <c r="B32" s="140" t="s">
        <v>84</v>
      </c>
      <c r="C32" s="131"/>
      <c r="D32" s="131"/>
      <c r="E32" s="131"/>
      <c r="F32" s="131"/>
      <c r="G32" s="404"/>
      <c r="H32" s="140"/>
      <c r="I32" s="406"/>
      <c r="J32" s="127"/>
      <c r="K32" s="140"/>
    </row>
    <row r="33" spans="1:12" ht="13.5" customHeight="1">
      <c r="A33" s="89" t="s">
        <v>76</v>
      </c>
      <c r="B33" s="140" t="s">
        <v>102</v>
      </c>
      <c r="C33" s="131"/>
      <c r="D33" s="131"/>
      <c r="E33" s="131"/>
      <c r="F33" s="131"/>
      <c r="G33" s="404"/>
      <c r="H33" s="140">
        <v>493287</v>
      </c>
      <c r="I33" s="406"/>
      <c r="J33" s="127"/>
      <c r="K33" s="140">
        <v>500000</v>
      </c>
    </row>
    <row r="34" spans="1:12" ht="13.5" customHeight="1">
      <c r="A34" s="89" t="s">
        <v>77</v>
      </c>
      <c r="B34" s="140" t="s">
        <v>97</v>
      </c>
      <c r="C34" s="131"/>
      <c r="D34" s="131"/>
      <c r="E34" s="131"/>
      <c r="F34" s="131"/>
      <c r="G34" s="404"/>
      <c r="H34" s="140">
        <v>1431519</v>
      </c>
      <c r="I34" s="406"/>
      <c r="J34" s="127"/>
      <c r="K34" s="140">
        <v>1445000</v>
      </c>
    </row>
    <row r="35" spans="1:12" ht="13.5" customHeight="1">
      <c r="A35" s="89" t="s">
        <v>78</v>
      </c>
      <c r="B35" s="140" t="s">
        <v>87</v>
      </c>
      <c r="C35" s="131"/>
      <c r="D35" s="131"/>
      <c r="E35" s="131"/>
      <c r="F35" s="131"/>
      <c r="G35" s="404"/>
      <c r="H35" s="140"/>
      <c r="I35" s="406"/>
      <c r="J35" s="127"/>
      <c r="K35" s="140"/>
    </row>
    <row r="36" spans="1:12" ht="13.5" customHeight="1">
      <c r="A36" s="89" t="s">
        <v>79</v>
      </c>
      <c r="B36" s="140" t="s">
        <v>103</v>
      </c>
      <c r="C36" s="131"/>
      <c r="D36" s="131"/>
      <c r="E36" s="131"/>
      <c r="F36" s="131"/>
      <c r="G36" s="404"/>
      <c r="H36" s="140">
        <v>289000</v>
      </c>
      <c r="I36" s="406"/>
      <c r="J36" s="127"/>
      <c r="K36" s="140">
        <v>200000</v>
      </c>
    </row>
    <row r="37" spans="1:12" ht="13.5" customHeight="1">
      <c r="A37" s="89" t="s">
        <v>80</v>
      </c>
      <c r="B37" s="140" t="s">
        <v>104</v>
      </c>
      <c r="C37" s="131"/>
      <c r="D37" s="131"/>
      <c r="E37" s="131"/>
      <c r="F37" s="131"/>
      <c r="G37" s="404"/>
      <c r="H37" s="140">
        <v>198916</v>
      </c>
      <c r="I37" s="406"/>
      <c r="J37" s="127"/>
      <c r="K37" s="140">
        <v>200000</v>
      </c>
    </row>
    <row r="38" spans="1:12">
      <c r="A38" s="89" t="s">
        <v>81</v>
      </c>
      <c r="B38" s="140" t="s">
        <v>85</v>
      </c>
      <c r="C38" s="131"/>
      <c r="D38" s="131"/>
      <c r="E38" s="131"/>
      <c r="F38" s="131"/>
      <c r="G38" s="404"/>
      <c r="H38" s="140">
        <v>639500</v>
      </c>
      <c r="I38" s="408"/>
      <c r="J38" s="401"/>
      <c r="K38" s="209">
        <v>495000</v>
      </c>
    </row>
    <row r="39" spans="1:12" ht="15">
      <c r="A39" s="207" t="s">
        <v>88</v>
      </c>
      <c r="B39" s="402"/>
      <c r="C39" s="272"/>
      <c r="D39" s="272"/>
      <c r="E39" s="272"/>
      <c r="F39" s="272"/>
      <c r="G39" s="405"/>
      <c r="H39" s="411">
        <v>9366437.1999999993</v>
      </c>
      <c r="I39" s="409"/>
      <c r="J39" s="272"/>
      <c r="K39" s="412">
        <f>SUM(K12:K38)</f>
        <v>8975000</v>
      </c>
    </row>
    <row r="41" spans="1:12" s="4" customFormat="1" ht="15.75">
      <c r="I41" s="2" t="s">
        <v>1914</v>
      </c>
      <c r="J41" s="2"/>
      <c r="K41" s="2"/>
      <c r="L41" s="2"/>
    </row>
    <row r="42" spans="1:12">
      <c r="I42" s="2" t="s">
        <v>1915</v>
      </c>
      <c r="J42" s="2"/>
      <c r="K42" s="2"/>
      <c r="L42" s="2"/>
    </row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1200" verticalDpi="1200" r:id="rId1"/>
  <headerFooter alignWithMargins="0">
    <oddFooter>&amp;R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view="pageBreakPreview" zoomScaleNormal="100" zoomScaleSheetLayoutView="100" workbookViewId="0">
      <selection activeCell="G6" sqref="G6:J6"/>
    </sheetView>
  </sheetViews>
  <sheetFormatPr defaultRowHeight="11.25"/>
  <cols>
    <col min="1" max="1" width="9.42578125" style="5" customWidth="1"/>
    <col min="2" max="2" width="28.42578125" style="5" customWidth="1"/>
    <col min="3" max="5" width="7.7109375" style="5" customWidth="1"/>
    <col min="6" max="6" width="9.140625" style="5" customWidth="1"/>
    <col min="7" max="9" width="7.7109375" style="5" customWidth="1"/>
    <col min="10" max="10" width="9.42578125" style="5" customWidth="1"/>
    <col min="11" max="16384" width="9.140625" style="5"/>
  </cols>
  <sheetData>
    <row r="1" spans="1:10" ht="12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4"/>
    </row>
    <row r="2" spans="1:10" ht="12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4"/>
    </row>
    <row r="3" spans="1:10" ht="12">
      <c r="A3" s="156"/>
      <c r="B3" s="157"/>
      <c r="C3" s="148"/>
      <c r="D3" s="152"/>
      <c r="E3" s="152"/>
      <c r="F3" s="152"/>
      <c r="G3" s="154"/>
    </row>
    <row r="4" spans="1:10" ht="14.25">
      <c r="A4" s="156"/>
      <c r="B4" s="157" t="s">
        <v>1811</v>
      </c>
      <c r="C4" s="149" t="s">
        <v>283</v>
      </c>
      <c r="D4" s="153"/>
      <c r="E4" s="153"/>
      <c r="F4" s="153"/>
      <c r="G4" s="155"/>
    </row>
    <row r="5" spans="1:10" s="4" customFormat="1" ht="15.75"/>
    <row r="6" spans="1:10" ht="11.25" customHeight="1">
      <c r="A6" s="438" t="s">
        <v>55</v>
      </c>
      <c r="B6" s="438" t="s">
        <v>310</v>
      </c>
      <c r="C6" s="466" t="s">
        <v>1897</v>
      </c>
      <c r="D6" s="467"/>
      <c r="E6" s="467"/>
      <c r="F6" s="468"/>
      <c r="G6" s="466" t="s">
        <v>1898</v>
      </c>
      <c r="H6" s="467"/>
      <c r="I6" s="467"/>
      <c r="J6" s="468"/>
    </row>
    <row r="7" spans="1:10" ht="56.25">
      <c r="A7" s="438"/>
      <c r="B7" s="438"/>
      <c r="C7" s="102" t="s">
        <v>15</v>
      </c>
      <c r="D7" s="110" t="s">
        <v>52</v>
      </c>
      <c r="E7" s="110" t="s">
        <v>53</v>
      </c>
      <c r="F7" s="110" t="s">
        <v>1765</v>
      </c>
      <c r="G7" s="102" t="s">
        <v>15</v>
      </c>
      <c r="H7" s="110" t="s">
        <v>52</v>
      </c>
      <c r="I7" s="110" t="s">
        <v>53</v>
      </c>
      <c r="J7" s="269" t="s">
        <v>1766</v>
      </c>
    </row>
    <row r="8" spans="1:10" ht="12.75">
      <c r="A8" s="144" t="s">
        <v>318</v>
      </c>
      <c r="B8" s="143"/>
      <c r="C8" s="140"/>
      <c r="D8" s="140"/>
      <c r="E8" s="140"/>
      <c r="F8" s="140"/>
      <c r="G8" s="140"/>
      <c r="H8" s="140"/>
      <c r="I8" s="140"/>
      <c r="J8" s="140"/>
    </row>
    <row r="9" spans="1:10" ht="12.75">
      <c r="A9" s="144"/>
      <c r="B9" s="143"/>
      <c r="C9" s="140"/>
      <c r="D9" s="140"/>
      <c r="E9" s="140"/>
      <c r="F9" s="140"/>
      <c r="G9" s="140"/>
      <c r="H9" s="140"/>
      <c r="I9" s="140"/>
      <c r="J9" s="140"/>
    </row>
    <row r="10" spans="1:10" ht="12.75">
      <c r="A10" s="144"/>
      <c r="B10" s="143"/>
      <c r="C10" s="140"/>
      <c r="D10" s="140"/>
      <c r="E10" s="140"/>
      <c r="F10" s="140"/>
      <c r="G10" s="140"/>
      <c r="H10" s="140"/>
      <c r="I10" s="140"/>
      <c r="J10" s="140"/>
    </row>
    <row r="11" spans="1:10" ht="12.75">
      <c r="A11" s="144" t="s">
        <v>319</v>
      </c>
      <c r="B11" s="143"/>
      <c r="C11" s="140"/>
      <c r="D11" s="140"/>
      <c r="E11" s="140"/>
      <c r="F11" s="140"/>
      <c r="G11" s="140"/>
      <c r="H11" s="140"/>
      <c r="I11" s="140"/>
      <c r="J11" s="140"/>
    </row>
    <row r="12" spans="1:10" ht="12.75">
      <c r="A12" s="144"/>
      <c r="B12" s="143"/>
      <c r="C12" s="140"/>
      <c r="D12" s="140"/>
      <c r="E12" s="140"/>
      <c r="F12" s="140"/>
      <c r="G12" s="140"/>
      <c r="H12" s="140"/>
      <c r="I12" s="140"/>
      <c r="J12" s="140"/>
    </row>
    <row r="13" spans="1:10" ht="12.75">
      <c r="A13" s="144"/>
      <c r="B13" s="143"/>
      <c r="C13" s="140"/>
      <c r="D13" s="140"/>
      <c r="E13" s="140"/>
      <c r="F13" s="140"/>
      <c r="G13" s="140"/>
      <c r="H13" s="140"/>
      <c r="I13" s="140"/>
      <c r="J13" s="140"/>
    </row>
    <row r="14" spans="1:10" ht="12.75">
      <c r="A14" s="144" t="s">
        <v>1753</v>
      </c>
      <c r="B14" s="143"/>
      <c r="C14" s="140"/>
      <c r="D14" s="140"/>
      <c r="E14" s="140"/>
      <c r="F14" s="140"/>
      <c r="G14" s="140"/>
      <c r="H14" s="140"/>
      <c r="I14" s="140"/>
      <c r="J14" s="140"/>
    </row>
    <row r="15" spans="1:10" ht="12.75">
      <c r="A15" s="144"/>
      <c r="B15" s="143"/>
      <c r="C15" s="140"/>
      <c r="D15" s="140"/>
      <c r="E15" s="140"/>
      <c r="F15" s="140"/>
      <c r="G15" s="140"/>
      <c r="H15" s="140"/>
      <c r="I15" s="140"/>
      <c r="J15" s="140"/>
    </row>
    <row r="16" spans="1:10" ht="12.75">
      <c r="A16" s="144"/>
      <c r="B16" s="143"/>
      <c r="C16" s="140"/>
      <c r="D16" s="140"/>
      <c r="E16" s="140"/>
      <c r="F16" s="140"/>
      <c r="G16" s="140"/>
      <c r="H16" s="140"/>
      <c r="I16" s="140"/>
      <c r="J16" s="140"/>
    </row>
    <row r="17" spans="1:10" ht="12.75">
      <c r="A17" s="144" t="s">
        <v>320</v>
      </c>
      <c r="B17" s="143"/>
      <c r="C17" s="140"/>
      <c r="D17" s="140"/>
      <c r="E17" s="140"/>
      <c r="F17" s="140"/>
      <c r="G17" s="140"/>
      <c r="H17" s="140"/>
      <c r="I17" s="140"/>
      <c r="J17" s="140"/>
    </row>
    <row r="18" spans="1:10" ht="12.75">
      <c r="A18" s="144"/>
      <c r="B18" s="143"/>
      <c r="C18" s="140"/>
      <c r="D18" s="140"/>
      <c r="E18" s="140"/>
      <c r="F18" s="140"/>
      <c r="G18" s="140"/>
      <c r="H18" s="140"/>
      <c r="I18" s="140"/>
      <c r="J18" s="140"/>
    </row>
    <row r="19" spans="1:10" ht="12.75">
      <c r="A19" s="144"/>
      <c r="B19" s="143"/>
      <c r="C19" s="140"/>
      <c r="D19" s="140"/>
      <c r="E19" s="140"/>
      <c r="F19" s="140"/>
      <c r="G19" s="140"/>
      <c r="H19" s="140"/>
      <c r="I19" s="140"/>
      <c r="J19" s="140"/>
    </row>
    <row r="20" spans="1:10" ht="12.75">
      <c r="A20" s="144" t="s">
        <v>321</v>
      </c>
      <c r="B20" s="143"/>
      <c r="C20" s="140"/>
      <c r="D20" s="140"/>
      <c r="E20" s="140"/>
      <c r="F20" s="140"/>
      <c r="G20" s="140"/>
      <c r="H20" s="140"/>
      <c r="I20" s="140"/>
      <c r="J20" s="140"/>
    </row>
    <row r="21" spans="1:10" ht="12.75">
      <c r="A21" s="144"/>
      <c r="B21" s="143"/>
      <c r="C21" s="140"/>
      <c r="D21" s="140"/>
      <c r="E21" s="140"/>
      <c r="F21" s="140"/>
      <c r="G21" s="140"/>
      <c r="H21" s="140"/>
      <c r="I21" s="140"/>
      <c r="J21" s="140"/>
    </row>
    <row r="22" spans="1:10" ht="12.75">
      <c r="A22" s="144"/>
      <c r="B22" s="143"/>
      <c r="C22" s="140"/>
      <c r="D22" s="140"/>
      <c r="E22" s="140"/>
      <c r="F22" s="140"/>
      <c r="G22" s="140"/>
      <c r="H22" s="140"/>
      <c r="I22" s="140"/>
      <c r="J22" s="140"/>
    </row>
    <row r="23" spans="1:10" ht="12.75">
      <c r="A23" s="144" t="s">
        <v>322</v>
      </c>
      <c r="B23" s="143"/>
      <c r="C23" s="140"/>
      <c r="D23" s="140"/>
      <c r="E23" s="140"/>
      <c r="F23" s="140"/>
      <c r="G23" s="140"/>
      <c r="H23" s="140"/>
      <c r="I23" s="140"/>
      <c r="J23" s="140"/>
    </row>
    <row r="24" spans="1:10" ht="12.75">
      <c r="A24" s="144"/>
      <c r="B24" s="143"/>
      <c r="C24" s="140"/>
      <c r="D24" s="140"/>
      <c r="E24" s="140"/>
      <c r="F24" s="140"/>
      <c r="G24" s="140"/>
      <c r="H24" s="140"/>
      <c r="I24" s="140"/>
      <c r="J24" s="140"/>
    </row>
    <row r="25" spans="1:10" ht="12.75">
      <c r="A25" s="144"/>
      <c r="B25" s="143"/>
      <c r="C25" s="140"/>
      <c r="D25" s="140"/>
      <c r="E25" s="140"/>
      <c r="F25" s="140"/>
      <c r="G25" s="140"/>
      <c r="H25" s="140"/>
      <c r="I25" s="140"/>
      <c r="J25" s="140"/>
    </row>
    <row r="26" spans="1:10" ht="12.75">
      <c r="A26" s="144" t="s">
        <v>323</v>
      </c>
      <c r="B26" s="143"/>
      <c r="C26" s="140"/>
      <c r="D26" s="140"/>
      <c r="E26" s="140"/>
      <c r="F26" s="140"/>
      <c r="G26" s="140"/>
      <c r="H26" s="140"/>
      <c r="I26" s="140"/>
      <c r="J26" s="140"/>
    </row>
    <row r="27" spans="1:10" ht="12.75">
      <c r="A27" s="144"/>
      <c r="B27" s="143"/>
      <c r="C27" s="140"/>
      <c r="D27" s="140"/>
      <c r="E27" s="140"/>
      <c r="F27" s="140"/>
      <c r="G27" s="140"/>
      <c r="H27" s="140"/>
      <c r="I27" s="140"/>
      <c r="J27" s="140"/>
    </row>
    <row r="28" spans="1:10" ht="12.75">
      <c r="A28" s="144"/>
      <c r="B28" s="143"/>
      <c r="C28" s="140"/>
      <c r="D28" s="140"/>
      <c r="E28" s="140"/>
      <c r="F28" s="140"/>
      <c r="G28" s="140"/>
      <c r="H28" s="140"/>
      <c r="I28" s="140"/>
      <c r="J28" s="140"/>
    </row>
    <row r="29" spans="1:10" ht="12" customHeight="1">
      <c r="A29" s="210" t="s">
        <v>324</v>
      </c>
      <c r="B29" s="144"/>
      <c r="C29" s="140"/>
      <c r="D29" s="140"/>
      <c r="E29" s="140"/>
      <c r="F29" s="140"/>
      <c r="G29" s="140"/>
      <c r="H29" s="140"/>
      <c r="I29" s="140"/>
      <c r="J29" s="140"/>
    </row>
    <row r="30" spans="1:10" ht="12" customHeight="1">
      <c r="A30" s="144"/>
      <c r="B30" s="144"/>
      <c r="C30" s="140"/>
      <c r="D30" s="140"/>
      <c r="E30" s="140"/>
      <c r="F30" s="140"/>
      <c r="G30" s="140"/>
      <c r="H30" s="140"/>
      <c r="I30" s="140"/>
      <c r="J30" s="140"/>
    </row>
    <row r="31" spans="1:10" ht="12" customHeight="1">
      <c r="A31" s="144"/>
      <c r="B31" s="144"/>
      <c r="C31" s="140"/>
      <c r="D31" s="140"/>
      <c r="E31" s="140"/>
      <c r="F31" s="140"/>
      <c r="G31" s="140"/>
      <c r="H31" s="140"/>
      <c r="I31" s="140"/>
      <c r="J31" s="140"/>
    </row>
    <row r="32" spans="1:10" ht="12" customHeight="1">
      <c r="A32" s="210" t="s">
        <v>325</v>
      </c>
      <c r="B32" s="144"/>
      <c r="C32" s="140"/>
      <c r="D32" s="140"/>
      <c r="E32" s="140"/>
      <c r="F32" s="140"/>
      <c r="G32" s="140"/>
      <c r="H32" s="140"/>
      <c r="I32" s="140"/>
      <c r="J32" s="145"/>
    </row>
    <row r="33" spans="1:10" ht="12" customHeight="1">
      <c r="A33" s="144"/>
      <c r="B33" s="144"/>
      <c r="C33" s="140"/>
      <c r="D33" s="140"/>
      <c r="E33" s="140"/>
      <c r="F33" s="140"/>
      <c r="G33" s="140"/>
      <c r="H33" s="140"/>
      <c r="I33" s="140"/>
      <c r="J33" s="140"/>
    </row>
    <row r="34" spans="1:10" s="4" customFormat="1" ht="12" customHeight="1">
      <c r="A34" s="144"/>
      <c r="B34" s="144"/>
      <c r="C34" s="140"/>
      <c r="D34" s="140"/>
      <c r="E34" s="140"/>
      <c r="F34" s="140"/>
      <c r="G34" s="140"/>
      <c r="H34" s="140"/>
      <c r="I34" s="140"/>
      <c r="J34" s="140"/>
    </row>
    <row r="35" spans="1:10" ht="12" customHeight="1">
      <c r="A35" s="210" t="s">
        <v>326</v>
      </c>
      <c r="B35" s="144"/>
      <c r="C35" s="140"/>
      <c r="D35" s="140"/>
      <c r="E35" s="140"/>
      <c r="F35" s="140"/>
      <c r="G35" s="140"/>
      <c r="H35" s="140"/>
      <c r="I35" s="140"/>
      <c r="J35" s="140"/>
    </row>
    <row r="36" spans="1:10" ht="12" customHeight="1">
      <c r="A36" s="144"/>
      <c r="B36" s="144"/>
      <c r="C36" s="140"/>
      <c r="D36" s="140"/>
      <c r="E36" s="140"/>
      <c r="F36" s="140"/>
      <c r="G36" s="140"/>
      <c r="H36" s="140"/>
      <c r="I36" s="140"/>
      <c r="J36" s="140"/>
    </row>
    <row r="37" spans="1:10" ht="12.75">
      <c r="A37" s="144"/>
      <c r="B37" s="143"/>
      <c r="C37" s="140"/>
      <c r="D37" s="140"/>
      <c r="E37" s="140"/>
      <c r="F37" s="140"/>
      <c r="G37" s="140"/>
      <c r="H37" s="140"/>
      <c r="I37" s="140"/>
      <c r="J37" s="140"/>
    </row>
    <row r="38" spans="1:10" ht="12" customHeight="1">
      <c r="A38" s="210" t="s">
        <v>1754</v>
      </c>
      <c r="B38" s="144"/>
      <c r="C38" s="140"/>
      <c r="D38" s="140"/>
      <c r="E38" s="140"/>
      <c r="F38" s="140"/>
      <c r="G38" s="140"/>
      <c r="H38" s="140"/>
      <c r="I38" s="140"/>
      <c r="J38" s="140"/>
    </row>
    <row r="39" spans="1:10" ht="12" customHeight="1">
      <c r="A39" s="144"/>
      <c r="B39" s="144"/>
      <c r="C39" s="140"/>
      <c r="D39" s="140"/>
      <c r="E39" s="140"/>
      <c r="F39" s="140"/>
      <c r="G39" s="140"/>
      <c r="H39" s="140"/>
      <c r="I39" s="140"/>
      <c r="J39" s="140"/>
    </row>
    <row r="40" spans="1:10" ht="12.75">
      <c r="A40" s="144"/>
      <c r="B40" s="143"/>
      <c r="C40" s="140"/>
      <c r="D40" s="140"/>
      <c r="E40" s="140"/>
      <c r="F40" s="140"/>
      <c r="G40" s="140"/>
      <c r="H40" s="140"/>
      <c r="I40" s="140"/>
      <c r="J40" s="140"/>
    </row>
    <row r="41" spans="1:10" ht="12" customHeight="1">
      <c r="A41" s="210" t="s">
        <v>327</v>
      </c>
      <c r="B41" s="144"/>
      <c r="C41" s="140"/>
      <c r="D41" s="140"/>
      <c r="E41" s="140"/>
      <c r="F41" s="140"/>
      <c r="G41" s="140"/>
      <c r="H41" s="140"/>
      <c r="I41" s="140"/>
      <c r="J41" s="140"/>
    </row>
    <row r="42" spans="1:10" ht="12.75">
      <c r="A42" s="144"/>
      <c r="B42" s="144"/>
      <c r="C42" s="140"/>
      <c r="D42" s="140"/>
      <c r="E42" s="140"/>
      <c r="F42" s="140"/>
      <c r="G42" s="140"/>
      <c r="H42" s="140"/>
      <c r="I42" s="140"/>
      <c r="J42" s="140"/>
    </row>
    <row r="43" spans="1:10" ht="12.75">
      <c r="A43" s="144"/>
      <c r="B43" s="144"/>
      <c r="C43" s="140"/>
      <c r="D43" s="140"/>
      <c r="E43" s="140"/>
      <c r="F43" s="140"/>
      <c r="G43" s="140"/>
      <c r="H43" s="140"/>
      <c r="I43" s="140"/>
      <c r="J43" s="140"/>
    </row>
    <row r="44" spans="1:10" ht="12.75">
      <c r="A44" s="167" t="s">
        <v>88</v>
      </c>
      <c r="B44" s="167"/>
      <c r="C44" s="167"/>
      <c r="D44" s="167"/>
      <c r="E44" s="167"/>
      <c r="F44" s="167"/>
      <c r="G44" s="140"/>
      <c r="H44" s="140"/>
      <c r="I44" s="140"/>
      <c r="J44" s="140"/>
    </row>
  </sheetData>
  <mergeCells count="4">
    <mergeCell ref="A6:A7"/>
    <mergeCell ref="B6:B7"/>
    <mergeCell ref="G6:J6"/>
    <mergeCell ref="C6:F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view="pageBreakPreview" zoomScaleNormal="100" zoomScaleSheetLayoutView="100" workbookViewId="0">
      <selection activeCell="F9" sqref="F9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56"/>
      <c r="B1" s="157" t="s">
        <v>171</v>
      </c>
      <c r="C1" s="148" t="s">
        <v>2081</v>
      </c>
      <c r="D1" s="152"/>
      <c r="E1" s="152"/>
      <c r="F1" s="152"/>
      <c r="G1" s="154"/>
    </row>
    <row r="2" spans="1:7" s="4" customFormat="1" ht="15.75">
      <c r="A2" s="156"/>
      <c r="B2" s="157" t="s">
        <v>172</v>
      </c>
      <c r="C2" s="148"/>
      <c r="D2" s="152"/>
      <c r="E2" s="152"/>
      <c r="F2" s="152"/>
      <c r="G2" s="154"/>
    </row>
    <row r="3" spans="1:7" s="4" customFormat="1" ht="15.75">
      <c r="A3" s="156"/>
      <c r="B3" s="157"/>
      <c r="C3" s="148"/>
      <c r="D3" s="152"/>
      <c r="E3" s="152"/>
      <c r="F3" s="152"/>
      <c r="G3" s="154"/>
    </row>
    <row r="4" spans="1:7" ht="14.25">
      <c r="A4" s="156"/>
      <c r="B4" s="157" t="s">
        <v>1812</v>
      </c>
      <c r="C4" s="149" t="s">
        <v>284</v>
      </c>
      <c r="D4" s="153"/>
      <c r="E4" s="153"/>
      <c r="F4" s="153"/>
      <c r="G4" s="155"/>
    </row>
    <row r="5" spans="1:7" ht="15.75">
      <c r="A5" s="41"/>
      <c r="B5" s="142"/>
      <c r="C5" s="70"/>
      <c r="D5" s="39"/>
    </row>
    <row r="6" spans="1:7" ht="12.75">
      <c r="A6" s="418" t="s">
        <v>6</v>
      </c>
      <c r="B6" s="438" t="s">
        <v>18</v>
      </c>
      <c r="C6" s="438" t="s">
        <v>17</v>
      </c>
      <c r="D6" s="438"/>
    </row>
    <row r="7" spans="1:7" ht="22.5">
      <c r="A7" s="418"/>
      <c r="B7" s="438"/>
      <c r="C7" s="110" t="s">
        <v>1897</v>
      </c>
      <c r="D7" s="110" t="s">
        <v>1898</v>
      </c>
    </row>
    <row r="8" spans="1:7" ht="24" customHeight="1">
      <c r="A8" s="211"/>
      <c r="B8" s="372" t="s">
        <v>1894</v>
      </c>
      <c r="C8" s="371">
        <f>SUM(C9:C10)</f>
        <v>1556291.6300000001</v>
      </c>
      <c r="D8" s="371">
        <v>1405000</v>
      </c>
    </row>
    <row r="9" spans="1:7" s="4" customFormat="1" ht="30" customHeight="1">
      <c r="A9" s="212"/>
      <c r="B9" s="380" t="s">
        <v>1892</v>
      </c>
      <c r="C9" s="166">
        <v>1452911.83</v>
      </c>
      <c r="D9" s="211">
        <v>1234000</v>
      </c>
    </row>
    <row r="10" spans="1:7" s="4" customFormat="1" ht="26.25">
      <c r="A10" s="212"/>
      <c r="B10" s="380" t="s">
        <v>1893</v>
      </c>
      <c r="C10" s="166">
        <v>103379.8</v>
      </c>
      <c r="D10" s="211">
        <v>171000</v>
      </c>
    </row>
    <row r="12" spans="1:7" ht="12.75">
      <c r="C12" s="2" t="s">
        <v>1914</v>
      </c>
      <c r="D12" s="2"/>
      <c r="E12" s="2"/>
      <c r="F12" s="2"/>
    </row>
    <row r="13" spans="1:7" ht="12.75">
      <c r="C13" s="2" t="s">
        <v>1915</v>
      </c>
      <c r="D13" s="2"/>
      <c r="E13" s="2"/>
      <c r="F13" s="2"/>
    </row>
  </sheetData>
  <mergeCells count="3">
    <mergeCell ref="A6:A7"/>
    <mergeCell ref="B6:B7"/>
    <mergeCell ref="C6:D6"/>
  </mergeCells>
  <phoneticPr fontId="11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view="pageBreakPreview" zoomScaleNormal="100" zoomScaleSheetLayoutView="100" workbookViewId="0">
      <selection activeCell="C3" sqref="C3"/>
    </sheetView>
  </sheetViews>
  <sheetFormatPr defaultRowHeight="15.75"/>
  <cols>
    <col min="1" max="1" width="21.42578125" style="6" customWidth="1"/>
    <col min="2" max="3" width="4" style="6" customWidth="1"/>
    <col min="4" max="4" width="6.5703125" style="6" customWidth="1"/>
    <col min="5" max="11" width="4" style="6" customWidth="1"/>
    <col min="12" max="14" width="4" style="8" customWidth="1"/>
    <col min="15" max="15" width="4" style="28" customWidth="1"/>
    <col min="16" max="17" width="4" style="6" customWidth="1"/>
    <col min="18" max="19" width="4" style="8" customWidth="1"/>
    <col min="20" max="20" width="4" style="28" customWidth="1"/>
    <col min="21" max="22" width="4" style="6" customWidth="1"/>
    <col min="23" max="23" width="4" style="9" customWidth="1"/>
    <col min="24" max="30" width="4" style="6" customWidth="1"/>
    <col min="31" max="31" width="4.140625" style="6" customWidth="1"/>
    <col min="32" max="32" width="4" style="6" customWidth="1"/>
    <col min="33" max="16384" width="9.140625" style="6"/>
  </cols>
  <sheetData>
    <row r="1" spans="1:32" ht="15.75" customHeight="1">
      <c r="A1" s="146"/>
      <c r="B1" s="147" t="s">
        <v>171</v>
      </c>
      <c r="C1" s="148" t="s">
        <v>317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7"/>
    </row>
    <row r="2" spans="1:32" ht="15.75" customHeight="1">
      <c r="A2" s="146"/>
      <c r="B2" s="147" t="s">
        <v>172</v>
      </c>
      <c r="C2" s="148" t="s">
        <v>316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7"/>
    </row>
    <row r="3" spans="1:32">
      <c r="A3" s="146"/>
      <c r="B3" s="147" t="s">
        <v>173</v>
      </c>
      <c r="C3" s="148" t="s">
        <v>1896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7"/>
    </row>
    <row r="4" spans="1:32">
      <c r="A4" s="146"/>
      <c r="B4" s="147" t="s">
        <v>1801</v>
      </c>
      <c r="C4" s="149" t="s">
        <v>300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</row>
    <row r="5" spans="1:32" ht="12.75" customHeight="1">
      <c r="A5" s="41"/>
      <c r="C5" s="40"/>
    </row>
    <row r="6" spans="1:32" s="37" customFormat="1" ht="34.5" customHeight="1">
      <c r="A6" s="419" t="s">
        <v>57</v>
      </c>
      <c r="B6" s="417" t="s">
        <v>1859</v>
      </c>
      <c r="C6" s="417" t="s">
        <v>1860</v>
      </c>
      <c r="D6" s="417" t="s">
        <v>1861</v>
      </c>
      <c r="E6" s="418" t="s">
        <v>58</v>
      </c>
      <c r="F6" s="418"/>
      <c r="G6" s="418"/>
      <c r="H6" s="418"/>
      <c r="I6" s="419" t="s">
        <v>181</v>
      </c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  <c r="AC6" s="419"/>
      <c r="AD6" s="418" t="s">
        <v>178</v>
      </c>
      <c r="AE6" s="418"/>
      <c r="AF6" s="418"/>
    </row>
    <row r="7" spans="1:32" ht="47.25" customHeight="1">
      <c r="A7" s="419"/>
      <c r="B7" s="417"/>
      <c r="C7" s="417"/>
      <c r="D7" s="417"/>
      <c r="E7" s="417" t="s">
        <v>109</v>
      </c>
      <c r="F7" s="417" t="s">
        <v>23</v>
      </c>
      <c r="G7" s="417" t="s">
        <v>24</v>
      </c>
      <c r="H7" s="421" t="s">
        <v>2</v>
      </c>
      <c r="I7" s="417" t="s">
        <v>187</v>
      </c>
      <c r="J7" s="417" t="s">
        <v>174</v>
      </c>
      <c r="K7" s="417" t="s">
        <v>175</v>
      </c>
      <c r="L7" s="420" t="s">
        <v>110</v>
      </c>
      <c r="M7" s="420"/>
      <c r="N7" s="420"/>
      <c r="O7" s="420"/>
      <c r="P7" s="420"/>
      <c r="Q7" s="417" t="s">
        <v>111</v>
      </c>
      <c r="R7" s="417" t="s">
        <v>176</v>
      </c>
      <c r="S7" s="418" t="s">
        <v>112</v>
      </c>
      <c r="T7" s="418"/>
      <c r="U7" s="418"/>
      <c r="V7" s="418"/>
      <c r="W7" s="418"/>
      <c r="X7" s="418"/>
      <c r="Y7" s="417" t="s">
        <v>113</v>
      </c>
      <c r="Z7" s="417" t="s">
        <v>126</v>
      </c>
      <c r="AA7" s="417" t="s">
        <v>114</v>
      </c>
      <c r="AB7" s="417" t="s">
        <v>59</v>
      </c>
      <c r="AC7" s="417" t="s">
        <v>115</v>
      </c>
      <c r="AD7" s="418"/>
      <c r="AE7" s="418"/>
      <c r="AF7" s="418"/>
    </row>
    <row r="8" spans="1:32" ht="87" customHeight="1">
      <c r="A8" s="419"/>
      <c r="B8" s="417"/>
      <c r="C8" s="417"/>
      <c r="D8" s="417"/>
      <c r="E8" s="417"/>
      <c r="F8" s="417"/>
      <c r="G8" s="417"/>
      <c r="H8" s="421"/>
      <c r="I8" s="417"/>
      <c r="J8" s="417"/>
      <c r="K8" s="417"/>
      <c r="L8" s="198" t="s">
        <v>109</v>
      </c>
      <c r="M8" s="198" t="s">
        <v>23</v>
      </c>
      <c r="N8" s="198" t="s">
        <v>24</v>
      </c>
      <c r="O8" s="198" t="s">
        <v>59</v>
      </c>
      <c r="P8" s="199" t="s">
        <v>188</v>
      </c>
      <c r="Q8" s="417"/>
      <c r="R8" s="417"/>
      <c r="S8" s="198" t="s">
        <v>25</v>
      </c>
      <c r="T8" s="198" t="s">
        <v>23</v>
      </c>
      <c r="U8" s="198" t="s">
        <v>116</v>
      </c>
      <c r="V8" s="199" t="s">
        <v>117</v>
      </c>
      <c r="W8" s="199" t="s">
        <v>118</v>
      </c>
      <c r="X8" s="199" t="s">
        <v>177</v>
      </c>
      <c r="Y8" s="417"/>
      <c r="Z8" s="417"/>
      <c r="AA8" s="417"/>
      <c r="AB8" s="417"/>
      <c r="AC8" s="417"/>
      <c r="AD8" s="198" t="s">
        <v>26</v>
      </c>
      <c r="AE8" s="198" t="s">
        <v>27</v>
      </c>
      <c r="AF8" s="198" t="s">
        <v>28</v>
      </c>
    </row>
    <row r="9" spans="1:32" s="7" customFormat="1">
      <c r="A9" s="42"/>
      <c r="B9" s="42"/>
      <c r="C9" s="42"/>
      <c r="D9" s="42" t="e">
        <f>C9/H9/3.65</f>
        <v>#DIV/0!</v>
      </c>
      <c r="E9" s="43"/>
      <c r="F9" s="43"/>
      <c r="G9" s="44"/>
      <c r="H9" s="47">
        <f>SUM(E9:G9)</f>
        <v>0</v>
      </c>
      <c r="I9" s="45"/>
      <c r="J9" s="45"/>
      <c r="K9" s="45"/>
      <c r="L9" s="44"/>
      <c r="M9" s="44"/>
      <c r="N9" s="44"/>
      <c r="O9" s="44"/>
      <c r="P9" s="46">
        <f>SUM(L9:O9)</f>
        <v>0</v>
      </c>
      <c r="Q9" s="189">
        <f>I9-P9</f>
        <v>0</v>
      </c>
      <c r="R9" s="45"/>
      <c r="S9" s="45"/>
      <c r="T9" s="44"/>
      <c r="U9" s="44"/>
      <c r="V9" s="44"/>
      <c r="W9" s="44"/>
      <c r="X9" s="46">
        <f>SUM(S9:W9)</f>
        <v>0</v>
      </c>
      <c r="Y9" s="189">
        <f>R9-X9</f>
        <v>0</v>
      </c>
      <c r="Z9" s="45"/>
      <c r="AA9" s="43"/>
      <c r="AB9" s="43"/>
      <c r="AC9" s="190">
        <f t="shared" ref="AC9:AC25" si="0">Z9-(AA9+AB9)</f>
        <v>0</v>
      </c>
      <c r="AD9" s="45"/>
      <c r="AE9" s="45"/>
      <c r="AF9" s="45"/>
    </row>
    <row r="10" spans="1:32" s="7" customFormat="1">
      <c r="A10" s="42"/>
      <c r="B10" s="42"/>
      <c r="C10" s="42"/>
      <c r="D10" s="42" t="e">
        <f t="shared" ref="D10:D24" si="1">C10/H10/3.65</f>
        <v>#DIV/0!</v>
      </c>
      <c r="E10" s="43"/>
      <c r="F10" s="43"/>
      <c r="G10" s="43"/>
      <c r="H10" s="47">
        <f t="shared" ref="H10:H25" si="2">SUM(E10:G10)</f>
        <v>0</v>
      </c>
      <c r="I10" s="45"/>
      <c r="J10" s="45"/>
      <c r="K10" s="45"/>
      <c r="L10" s="44"/>
      <c r="M10" s="44"/>
      <c r="N10" s="44"/>
      <c r="O10" s="44"/>
      <c r="P10" s="46">
        <f t="shared" ref="P10:P25" si="3">SUM(L10:O10)</f>
        <v>0</v>
      </c>
      <c r="Q10" s="189">
        <f t="shared" ref="Q10:Q24" si="4">I10-P10</f>
        <v>0</v>
      </c>
      <c r="R10" s="45"/>
      <c r="S10" s="45"/>
      <c r="T10" s="44"/>
      <c r="U10" s="44"/>
      <c r="V10" s="44"/>
      <c r="W10" s="44"/>
      <c r="X10" s="46">
        <f t="shared" ref="X10:X25" si="5">SUM(S10:W10)</f>
        <v>0</v>
      </c>
      <c r="Y10" s="189">
        <f t="shared" ref="Y10:Y25" si="6">R10-X10</f>
        <v>0</v>
      </c>
      <c r="Z10" s="45"/>
      <c r="AA10" s="43"/>
      <c r="AB10" s="43"/>
      <c r="AC10" s="190">
        <f t="shared" si="0"/>
        <v>0</v>
      </c>
      <c r="AD10" s="45"/>
      <c r="AE10" s="45"/>
      <c r="AF10" s="45"/>
    </row>
    <row r="11" spans="1:32" s="7" customFormat="1">
      <c r="A11" s="42"/>
      <c r="B11" s="42"/>
      <c r="C11" s="42"/>
      <c r="D11" s="42" t="e">
        <f t="shared" si="1"/>
        <v>#DIV/0!</v>
      </c>
      <c r="E11" s="43"/>
      <c r="F11" s="43"/>
      <c r="G11" s="43"/>
      <c r="H11" s="47">
        <f t="shared" si="2"/>
        <v>0</v>
      </c>
      <c r="I11" s="45"/>
      <c r="J11" s="45"/>
      <c r="K11" s="45"/>
      <c r="L11" s="44"/>
      <c r="M11" s="44"/>
      <c r="N11" s="44"/>
      <c r="O11" s="44"/>
      <c r="P11" s="46">
        <f t="shared" si="3"/>
        <v>0</v>
      </c>
      <c r="Q11" s="189">
        <f t="shared" si="4"/>
        <v>0</v>
      </c>
      <c r="R11" s="45"/>
      <c r="S11" s="45"/>
      <c r="T11" s="44"/>
      <c r="U11" s="44"/>
      <c r="V11" s="44"/>
      <c r="W11" s="44"/>
      <c r="X11" s="46">
        <f t="shared" si="5"/>
        <v>0</v>
      </c>
      <c r="Y11" s="189">
        <f t="shared" si="6"/>
        <v>0</v>
      </c>
      <c r="Z11" s="45"/>
      <c r="AA11" s="43"/>
      <c r="AB11" s="43"/>
      <c r="AC11" s="190">
        <f t="shared" si="0"/>
        <v>0</v>
      </c>
      <c r="AD11" s="45"/>
      <c r="AE11" s="45"/>
      <c r="AF11" s="45"/>
    </row>
    <row r="12" spans="1:32" s="7" customFormat="1">
      <c r="A12" s="42"/>
      <c r="B12" s="42"/>
      <c r="C12" s="42"/>
      <c r="D12" s="42" t="e">
        <f t="shared" si="1"/>
        <v>#DIV/0!</v>
      </c>
      <c r="E12" s="43"/>
      <c r="F12" s="43"/>
      <c r="G12" s="43"/>
      <c r="H12" s="47">
        <f t="shared" si="2"/>
        <v>0</v>
      </c>
      <c r="I12" s="45"/>
      <c r="J12" s="45"/>
      <c r="K12" s="45"/>
      <c r="L12" s="44"/>
      <c r="M12" s="44"/>
      <c r="N12" s="44"/>
      <c r="O12" s="44"/>
      <c r="P12" s="46">
        <f t="shared" si="3"/>
        <v>0</v>
      </c>
      <c r="Q12" s="189">
        <f t="shared" si="4"/>
        <v>0</v>
      </c>
      <c r="R12" s="45"/>
      <c r="S12" s="45"/>
      <c r="T12" s="44"/>
      <c r="U12" s="44"/>
      <c r="V12" s="44"/>
      <c r="W12" s="44"/>
      <c r="X12" s="46">
        <f t="shared" si="5"/>
        <v>0</v>
      </c>
      <c r="Y12" s="189">
        <f t="shared" si="6"/>
        <v>0</v>
      </c>
      <c r="Z12" s="45"/>
      <c r="AA12" s="43"/>
      <c r="AB12" s="43"/>
      <c r="AC12" s="190">
        <f t="shared" si="0"/>
        <v>0</v>
      </c>
      <c r="AD12" s="45"/>
      <c r="AE12" s="45"/>
      <c r="AF12" s="45"/>
    </row>
    <row r="13" spans="1:32" s="7" customFormat="1">
      <c r="A13" s="42"/>
      <c r="B13" s="42"/>
      <c r="C13" s="42"/>
      <c r="D13" s="42" t="e">
        <f t="shared" si="1"/>
        <v>#DIV/0!</v>
      </c>
      <c r="E13" s="43"/>
      <c r="F13" s="43"/>
      <c r="G13" s="43"/>
      <c r="H13" s="47">
        <f t="shared" si="2"/>
        <v>0</v>
      </c>
      <c r="I13" s="45"/>
      <c r="J13" s="45"/>
      <c r="K13" s="45"/>
      <c r="L13" s="44"/>
      <c r="M13" s="44"/>
      <c r="N13" s="44"/>
      <c r="O13" s="44"/>
      <c r="P13" s="46">
        <f t="shared" si="3"/>
        <v>0</v>
      </c>
      <c r="Q13" s="189">
        <f t="shared" si="4"/>
        <v>0</v>
      </c>
      <c r="R13" s="45"/>
      <c r="S13" s="45"/>
      <c r="T13" s="44"/>
      <c r="U13" s="44"/>
      <c r="V13" s="44"/>
      <c r="W13" s="44"/>
      <c r="X13" s="46">
        <f t="shared" si="5"/>
        <v>0</v>
      </c>
      <c r="Y13" s="189">
        <f t="shared" si="6"/>
        <v>0</v>
      </c>
      <c r="Z13" s="45"/>
      <c r="AA13" s="43"/>
      <c r="AB13" s="43"/>
      <c r="AC13" s="190">
        <f t="shared" si="0"/>
        <v>0</v>
      </c>
      <c r="AD13" s="45"/>
      <c r="AE13" s="45"/>
      <c r="AF13" s="45"/>
    </row>
    <row r="14" spans="1:32" s="7" customFormat="1">
      <c r="A14" s="42"/>
      <c r="B14" s="42"/>
      <c r="C14" s="42"/>
      <c r="D14" s="42" t="e">
        <f t="shared" si="1"/>
        <v>#DIV/0!</v>
      </c>
      <c r="E14" s="43"/>
      <c r="F14" s="43"/>
      <c r="G14" s="43"/>
      <c r="H14" s="47">
        <f t="shared" si="2"/>
        <v>0</v>
      </c>
      <c r="I14" s="45"/>
      <c r="J14" s="45"/>
      <c r="K14" s="45"/>
      <c r="L14" s="44"/>
      <c r="M14" s="44"/>
      <c r="N14" s="44"/>
      <c r="O14" s="44"/>
      <c r="P14" s="46">
        <f t="shared" si="3"/>
        <v>0</v>
      </c>
      <c r="Q14" s="189">
        <f t="shared" si="4"/>
        <v>0</v>
      </c>
      <c r="R14" s="45"/>
      <c r="S14" s="45"/>
      <c r="T14" s="44"/>
      <c r="U14" s="44"/>
      <c r="V14" s="44"/>
      <c r="W14" s="44"/>
      <c r="X14" s="46">
        <f t="shared" si="5"/>
        <v>0</v>
      </c>
      <c r="Y14" s="189">
        <f t="shared" si="6"/>
        <v>0</v>
      </c>
      <c r="Z14" s="45"/>
      <c r="AA14" s="43"/>
      <c r="AB14" s="43"/>
      <c r="AC14" s="190">
        <f t="shared" si="0"/>
        <v>0</v>
      </c>
      <c r="AD14" s="45"/>
      <c r="AE14" s="45"/>
      <c r="AF14" s="45"/>
    </row>
    <row r="15" spans="1:32" s="7" customFormat="1">
      <c r="A15" s="42"/>
      <c r="B15" s="42"/>
      <c r="C15" s="42"/>
      <c r="D15" s="42" t="e">
        <f t="shared" si="1"/>
        <v>#DIV/0!</v>
      </c>
      <c r="E15" s="43"/>
      <c r="F15" s="43"/>
      <c r="G15" s="43"/>
      <c r="H15" s="47">
        <f t="shared" si="2"/>
        <v>0</v>
      </c>
      <c r="I15" s="45"/>
      <c r="J15" s="45"/>
      <c r="K15" s="45"/>
      <c r="L15" s="44"/>
      <c r="M15" s="44"/>
      <c r="N15" s="44"/>
      <c r="O15" s="44"/>
      <c r="P15" s="46">
        <f t="shared" si="3"/>
        <v>0</v>
      </c>
      <c r="Q15" s="189">
        <f t="shared" si="4"/>
        <v>0</v>
      </c>
      <c r="R15" s="45"/>
      <c r="S15" s="45"/>
      <c r="T15" s="44"/>
      <c r="U15" s="44"/>
      <c r="V15" s="44"/>
      <c r="W15" s="44"/>
      <c r="X15" s="46">
        <f t="shared" si="5"/>
        <v>0</v>
      </c>
      <c r="Y15" s="189">
        <f t="shared" si="6"/>
        <v>0</v>
      </c>
      <c r="Z15" s="45"/>
      <c r="AA15" s="43"/>
      <c r="AB15" s="43"/>
      <c r="AC15" s="190">
        <f t="shared" si="0"/>
        <v>0</v>
      </c>
      <c r="AD15" s="45"/>
      <c r="AE15" s="45"/>
      <c r="AF15" s="45"/>
    </row>
    <row r="16" spans="1:32" s="7" customFormat="1">
      <c r="A16" s="42"/>
      <c r="B16" s="42"/>
      <c r="C16" s="42"/>
      <c r="D16" s="42" t="e">
        <f t="shared" si="1"/>
        <v>#DIV/0!</v>
      </c>
      <c r="E16" s="43"/>
      <c r="F16" s="43"/>
      <c r="G16" s="43"/>
      <c r="H16" s="47">
        <f t="shared" si="2"/>
        <v>0</v>
      </c>
      <c r="I16" s="45"/>
      <c r="J16" s="45"/>
      <c r="K16" s="45"/>
      <c r="L16" s="44"/>
      <c r="M16" s="44"/>
      <c r="N16" s="44"/>
      <c r="O16" s="44"/>
      <c r="P16" s="46">
        <f t="shared" si="3"/>
        <v>0</v>
      </c>
      <c r="Q16" s="189">
        <f t="shared" si="4"/>
        <v>0</v>
      </c>
      <c r="R16" s="45"/>
      <c r="S16" s="45"/>
      <c r="T16" s="44"/>
      <c r="U16" s="44"/>
      <c r="V16" s="44"/>
      <c r="W16" s="44"/>
      <c r="X16" s="46">
        <f t="shared" si="5"/>
        <v>0</v>
      </c>
      <c r="Y16" s="189">
        <f t="shared" si="6"/>
        <v>0</v>
      </c>
      <c r="Z16" s="45"/>
      <c r="AA16" s="43"/>
      <c r="AB16" s="43"/>
      <c r="AC16" s="190">
        <f t="shared" si="0"/>
        <v>0</v>
      </c>
      <c r="AD16" s="45"/>
      <c r="AE16" s="45"/>
      <c r="AF16" s="45"/>
    </row>
    <row r="17" spans="1:32" s="7" customFormat="1">
      <c r="A17" s="42"/>
      <c r="B17" s="42"/>
      <c r="C17" s="42"/>
      <c r="D17" s="42" t="e">
        <f t="shared" si="1"/>
        <v>#DIV/0!</v>
      </c>
      <c r="E17" s="43"/>
      <c r="F17" s="43"/>
      <c r="G17" s="43"/>
      <c r="H17" s="47">
        <f t="shared" si="2"/>
        <v>0</v>
      </c>
      <c r="I17" s="45"/>
      <c r="J17" s="45"/>
      <c r="K17" s="45"/>
      <c r="L17" s="44"/>
      <c r="M17" s="44"/>
      <c r="N17" s="44"/>
      <c r="O17" s="44"/>
      <c r="P17" s="46">
        <f t="shared" si="3"/>
        <v>0</v>
      </c>
      <c r="Q17" s="189">
        <f t="shared" si="4"/>
        <v>0</v>
      </c>
      <c r="R17" s="45"/>
      <c r="S17" s="45"/>
      <c r="T17" s="44"/>
      <c r="U17" s="44"/>
      <c r="V17" s="44"/>
      <c r="W17" s="44"/>
      <c r="X17" s="46">
        <f t="shared" si="5"/>
        <v>0</v>
      </c>
      <c r="Y17" s="189">
        <f t="shared" si="6"/>
        <v>0</v>
      </c>
      <c r="Z17" s="45"/>
      <c r="AA17" s="43"/>
      <c r="AB17" s="43"/>
      <c r="AC17" s="190">
        <f t="shared" si="0"/>
        <v>0</v>
      </c>
      <c r="AD17" s="45"/>
      <c r="AE17" s="45"/>
      <c r="AF17" s="45"/>
    </row>
    <row r="18" spans="1:32" s="7" customFormat="1">
      <c r="A18" s="42"/>
      <c r="B18" s="42"/>
      <c r="C18" s="42"/>
      <c r="D18" s="42" t="e">
        <f t="shared" si="1"/>
        <v>#DIV/0!</v>
      </c>
      <c r="E18" s="43"/>
      <c r="F18" s="43"/>
      <c r="G18" s="43"/>
      <c r="H18" s="47">
        <f t="shared" si="2"/>
        <v>0</v>
      </c>
      <c r="I18" s="45"/>
      <c r="J18" s="45"/>
      <c r="K18" s="45"/>
      <c r="L18" s="44"/>
      <c r="M18" s="44"/>
      <c r="N18" s="44"/>
      <c r="O18" s="44"/>
      <c r="P18" s="46">
        <f t="shared" si="3"/>
        <v>0</v>
      </c>
      <c r="Q18" s="189">
        <f t="shared" si="4"/>
        <v>0</v>
      </c>
      <c r="R18" s="45"/>
      <c r="S18" s="45"/>
      <c r="T18" s="44"/>
      <c r="U18" s="44"/>
      <c r="V18" s="44"/>
      <c r="W18" s="44"/>
      <c r="X18" s="46">
        <f t="shared" si="5"/>
        <v>0</v>
      </c>
      <c r="Y18" s="189">
        <f t="shared" si="6"/>
        <v>0</v>
      </c>
      <c r="Z18" s="45"/>
      <c r="AA18" s="43"/>
      <c r="AB18" s="43"/>
      <c r="AC18" s="190">
        <f t="shared" si="0"/>
        <v>0</v>
      </c>
      <c r="AD18" s="45"/>
      <c r="AE18" s="45"/>
      <c r="AF18" s="45"/>
    </row>
    <row r="19" spans="1:32" s="7" customFormat="1">
      <c r="A19" s="42"/>
      <c r="B19" s="42"/>
      <c r="C19" s="42"/>
      <c r="D19" s="42" t="e">
        <f t="shared" si="1"/>
        <v>#DIV/0!</v>
      </c>
      <c r="E19" s="43"/>
      <c r="F19" s="43"/>
      <c r="G19" s="43"/>
      <c r="H19" s="47">
        <f t="shared" si="2"/>
        <v>0</v>
      </c>
      <c r="I19" s="45"/>
      <c r="J19" s="45"/>
      <c r="K19" s="45"/>
      <c r="L19" s="44"/>
      <c r="M19" s="44"/>
      <c r="N19" s="44"/>
      <c r="O19" s="44"/>
      <c r="P19" s="46">
        <f t="shared" si="3"/>
        <v>0</v>
      </c>
      <c r="Q19" s="189">
        <f t="shared" si="4"/>
        <v>0</v>
      </c>
      <c r="R19" s="45"/>
      <c r="S19" s="45"/>
      <c r="T19" s="44"/>
      <c r="U19" s="44"/>
      <c r="V19" s="44"/>
      <c r="W19" s="44"/>
      <c r="X19" s="46">
        <f t="shared" si="5"/>
        <v>0</v>
      </c>
      <c r="Y19" s="189">
        <f t="shared" si="6"/>
        <v>0</v>
      </c>
      <c r="Z19" s="45"/>
      <c r="AA19" s="43"/>
      <c r="AB19" s="43"/>
      <c r="AC19" s="190">
        <f t="shared" si="0"/>
        <v>0</v>
      </c>
      <c r="AD19" s="45"/>
      <c r="AE19" s="45"/>
      <c r="AF19" s="45"/>
    </row>
    <row r="20" spans="1:32" s="7" customFormat="1">
      <c r="A20" s="42"/>
      <c r="B20" s="42"/>
      <c r="C20" s="42"/>
      <c r="D20" s="42" t="e">
        <f t="shared" si="1"/>
        <v>#DIV/0!</v>
      </c>
      <c r="E20" s="43"/>
      <c r="F20" s="43"/>
      <c r="G20" s="43"/>
      <c r="H20" s="47">
        <f t="shared" si="2"/>
        <v>0</v>
      </c>
      <c r="I20" s="45"/>
      <c r="J20" s="45"/>
      <c r="K20" s="45"/>
      <c r="L20" s="44"/>
      <c r="M20" s="44"/>
      <c r="N20" s="44"/>
      <c r="O20" s="44"/>
      <c r="P20" s="46">
        <f t="shared" si="3"/>
        <v>0</v>
      </c>
      <c r="Q20" s="189">
        <f t="shared" si="4"/>
        <v>0</v>
      </c>
      <c r="R20" s="45"/>
      <c r="S20" s="45"/>
      <c r="T20" s="44"/>
      <c r="U20" s="44"/>
      <c r="V20" s="44"/>
      <c r="W20" s="44"/>
      <c r="X20" s="46">
        <f t="shared" si="5"/>
        <v>0</v>
      </c>
      <c r="Y20" s="189">
        <f t="shared" si="6"/>
        <v>0</v>
      </c>
      <c r="Z20" s="45"/>
      <c r="AA20" s="43"/>
      <c r="AB20" s="43"/>
      <c r="AC20" s="190">
        <f t="shared" si="0"/>
        <v>0</v>
      </c>
      <c r="AD20" s="45"/>
      <c r="AE20" s="45"/>
      <c r="AF20" s="45"/>
    </row>
    <row r="21" spans="1:32" s="7" customFormat="1">
      <c r="A21" s="42"/>
      <c r="B21" s="42"/>
      <c r="C21" s="42"/>
      <c r="D21" s="42" t="e">
        <f t="shared" si="1"/>
        <v>#DIV/0!</v>
      </c>
      <c r="E21" s="43"/>
      <c r="F21" s="43"/>
      <c r="G21" s="43"/>
      <c r="H21" s="47">
        <f t="shared" si="2"/>
        <v>0</v>
      </c>
      <c r="I21" s="45"/>
      <c r="J21" s="45"/>
      <c r="K21" s="45"/>
      <c r="L21" s="44"/>
      <c r="M21" s="44"/>
      <c r="N21" s="44"/>
      <c r="O21" s="44"/>
      <c r="P21" s="46">
        <f t="shared" si="3"/>
        <v>0</v>
      </c>
      <c r="Q21" s="189">
        <f t="shared" si="4"/>
        <v>0</v>
      </c>
      <c r="R21" s="45"/>
      <c r="S21" s="45"/>
      <c r="T21" s="44"/>
      <c r="U21" s="44"/>
      <c r="V21" s="44"/>
      <c r="W21" s="44"/>
      <c r="X21" s="46">
        <f t="shared" si="5"/>
        <v>0</v>
      </c>
      <c r="Y21" s="189">
        <f t="shared" si="6"/>
        <v>0</v>
      </c>
      <c r="Z21" s="45"/>
      <c r="AA21" s="43"/>
      <c r="AB21" s="43"/>
      <c r="AC21" s="190">
        <f t="shared" si="0"/>
        <v>0</v>
      </c>
      <c r="AD21" s="45"/>
      <c r="AE21" s="45"/>
      <c r="AF21" s="45"/>
    </row>
    <row r="22" spans="1:32" s="7" customFormat="1">
      <c r="A22" s="42"/>
      <c r="B22" s="42"/>
      <c r="C22" s="42"/>
      <c r="D22" s="42" t="e">
        <f t="shared" si="1"/>
        <v>#DIV/0!</v>
      </c>
      <c r="E22" s="43"/>
      <c r="F22" s="43"/>
      <c r="G22" s="43"/>
      <c r="H22" s="47">
        <f t="shared" si="2"/>
        <v>0</v>
      </c>
      <c r="I22" s="45"/>
      <c r="J22" s="45"/>
      <c r="K22" s="45"/>
      <c r="L22" s="44"/>
      <c r="M22" s="44"/>
      <c r="N22" s="44"/>
      <c r="O22" s="44"/>
      <c r="P22" s="46">
        <f t="shared" si="3"/>
        <v>0</v>
      </c>
      <c r="Q22" s="189">
        <f t="shared" si="4"/>
        <v>0</v>
      </c>
      <c r="R22" s="45"/>
      <c r="S22" s="45"/>
      <c r="T22" s="44"/>
      <c r="U22" s="44"/>
      <c r="V22" s="44"/>
      <c r="W22" s="44"/>
      <c r="X22" s="46">
        <f t="shared" si="5"/>
        <v>0</v>
      </c>
      <c r="Y22" s="189">
        <f t="shared" si="6"/>
        <v>0</v>
      </c>
      <c r="Z22" s="45"/>
      <c r="AA22" s="43"/>
      <c r="AB22" s="43"/>
      <c r="AC22" s="190">
        <f t="shared" si="0"/>
        <v>0</v>
      </c>
      <c r="AD22" s="45"/>
      <c r="AE22" s="45"/>
      <c r="AF22" s="45"/>
    </row>
    <row r="23" spans="1:32" s="7" customFormat="1">
      <c r="A23" s="42"/>
      <c r="B23" s="42"/>
      <c r="C23" s="42"/>
      <c r="D23" s="42" t="e">
        <f t="shared" si="1"/>
        <v>#DIV/0!</v>
      </c>
      <c r="E23" s="43"/>
      <c r="F23" s="43"/>
      <c r="G23" s="43"/>
      <c r="H23" s="47">
        <f t="shared" si="2"/>
        <v>0</v>
      </c>
      <c r="I23" s="45"/>
      <c r="J23" s="45"/>
      <c r="K23" s="45"/>
      <c r="L23" s="44"/>
      <c r="M23" s="44"/>
      <c r="N23" s="44"/>
      <c r="O23" s="44"/>
      <c r="P23" s="46">
        <f t="shared" si="3"/>
        <v>0</v>
      </c>
      <c r="Q23" s="189">
        <f t="shared" si="4"/>
        <v>0</v>
      </c>
      <c r="R23" s="45"/>
      <c r="S23" s="45"/>
      <c r="T23" s="44"/>
      <c r="U23" s="44"/>
      <c r="V23" s="44"/>
      <c r="W23" s="44"/>
      <c r="X23" s="46">
        <f t="shared" si="5"/>
        <v>0</v>
      </c>
      <c r="Y23" s="189">
        <f t="shared" si="6"/>
        <v>0</v>
      </c>
      <c r="Z23" s="45"/>
      <c r="AA23" s="43"/>
      <c r="AB23" s="43"/>
      <c r="AC23" s="190">
        <f t="shared" si="0"/>
        <v>0</v>
      </c>
      <c r="AD23" s="45"/>
      <c r="AE23" s="45"/>
      <c r="AF23" s="45"/>
    </row>
    <row r="24" spans="1:32" s="7" customFormat="1">
      <c r="A24" s="42"/>
      <c r="B24" s="42"/>
      <c r="C24" s="42"/>
      <c r="D24" s="42" t="e">
        <f t="shared" si="1"/>
        <v>#DIV/0!</v>
      </c>
      <c r="E24" s="43"/>
      <c r="F24" s="43"/>
      <c r="G24" s="43"/>
      <c r="H24" s="47">
        <f t="shared" si="2"/>
        <v>0</v>
      </c>
      <c r="I24" s="45"/>
      <c r="J24" s="45"/>
      <c r="K24" s="45"/>
      <c r="L24" s="44"/>
      <c r="M24" s="44"/>
      <c r="N24" s="44"/>
      <c r="O24" s="44"/>
      <c r="P24" s="46">
        <f t="shared" si="3"/>
        <v>0</v>
      </c>
      <c r="Q24" s="189">
        <f t="shared" si="4"/>
        <v>0</v>
      </c>
      <c r="R24" s="45"/>
      <c r="S24" s="45"/>
      <c r="T24" s="44"/>
      <c r="U24" s="44"/>
      <c r="V24" s="44"/>
      <c r="W24" s="44"/>
      <c r="X24" s="46">
        <f t="shared" si="5"/>
        <v>0</v>
      </c>
      <c r="Y24" s="189">
        <f t="shared" si="6"/>
        <v>0</v>
      </c>
      <c r="Z24" s="45"/>
      <c r="AA24" s="43"/>
      <c r="AB24" s="43"/>
      <c r="AC24" s="190">
        <f t="shared" si="0"/>
        <v>0</v>
      </c>
      <c r="AD24" s="45"/>
      <c r="AE24" s="45"/>
      <c r="AF24" s="45"/>
    </row>
    <row r="25" spans="1:32" ht="15.75" customHeight="1">
      <c r="A25" s="191"/>
      <c r="B25" s="47">
        <f>SUM(B9:B24)</f>
        <v>0</v>
      </c>
      <c r="C25" s="47">
        <f>SUM(C9:C24)</f>
        <v>0</v>
      </c>
      <c r="D25" s="47" t="e">
        <f>C25/H25/3.65</f>
        <v>#DIV/0!</v>
      </c>
      <c r="E25" s="47">
        <f>SUM(E9:E24)</f>
        <v>0</v>
      </c>
      <c r="F25" s="47">
        <f>SUM(F9:F24)</f>
        <v>0</v>
      </c>
      <c r="G25" s="47">
        <f>SUM(G9:G24)</f>
        <v>0</v>
      </c>
      <c r="H25" s="47">
        <f t="shared" si="2"/>
        <v>0</v>
      </c>
      <c r="I25" s="47">
        <f t="shared" ref="I25:O25" si="7">SUM(I9:I24)</f>
        <v>0</v>
      </c>
      <c r="J25" s="47">
        <f t="shared" si="7"/>
        <v>0</v>
      </c>
      <c r="K25" s="47">
        <f t="shared" si="7"/>
        <v>0</v>
      </c>
      <c r="L25" s="47">
        <f t="shared" si="7"/>
        <v>0</v>
      </c>
      <c r="M25" s="47">
        <f t="shared" si="7"/>
        <v>0</v>
      </c>
      <c r="N25" s="47">
        <f t="shared" si="7"/>
        <v>0</v>
      </c>
      <c r="O25" s="47">
        <f t="shared" si="7"/>
        <v>0</v>
      </c>
      <c r="P25" s="46">
        <f t="shared" si="3"/>
        <v>0</v>
      </c>
      <c r="Q25" s="192">
        <f>I25-P25</f>
        <v>0</v>
      </c>
      <c r="R25" s="47">
        <f t="shared" ref="R25:W25" si="8">SUM(R9:R24)</f>
        <v>0</v>
      </c>
      <c r="S25" s="47">
        <f t="shared" si="8"/>
        <v>0</v>
      </c>
      <c r="T25" s="47">
        <f t="shared" si="8"/>
        <v>0</v>
      </c>
      <c r="U25" s="47">
        <f t="shared" si="8"/>
        <v>0</v>
      </c>
      <c r="V25" s="47">
        <f t="shared" si="8"/>
        <v>0</v>
      </c>
      <c r="W25" s="47">
        <f t="shared" si="8"/>
        <v>0</v>
      </c>
      <c r="X25" s="46">
        <f t="shared" si="5"/>
        <v>0</v>
      </c>
      <c r="Y25" s="192">
        <f t="shared" si="6"/>
        <v>0</v>
      </c>
      <c r="Z25" s="47">
        <f>SUM(Z9:Z24)</f>
        <v>0</v>
      </c>
      <c r="AA25" s="47">
        <f>SUM(AA9:AA24)</f>
        <v>0</v>
      </c>
      <c r="AB25" s="47">
        <f>SUM(AB9:AB24)</f>
        <v>0</v>
      </c>
      <c r="AC25" s="193">
        <f t="shared" si="0"/>
        <v>0</v>
      </c>
      <c r="AD25" s="47">
        <f>SUM(AD9:AD24)</f>
        <v>0</v>
      </c>
      <c r="AE25" s="47">
        <f>SUM(AE9:AE24)</f>
        <v>0</v>
      </c>
      <c r="AF25" s="47">
        <f>SUM(AF9:AF24)</f>
        <v>0</v>
      </c>
    </row>
    <row r="26" spans="1:32">
      <c r="A26" s="12"/>
      <c r="B26" s="12"/>
      <c r="C26" s="12"/>
      <c r="D26" s="12"/>
      <c r="E26" s="12"/>
      <c r="F26" s="12"/>
      <c r="G26" s="9"/>
      <c r="H26" s="9"/>
      <c r="L26" s="11"/>
      <c r="M26" s="11"/>
      <c r="N26" s="11"/>
      <c r="O26" s="29"/>
      <c r="R26" s="11"/>
      <c r="S26" s="11"/>
      <c r="T26" s="29"/>
    </row>
    <row r="27" spans="1:32">
      <c r="A27" s="12"/>
      <c r="B27" s="12"/>
      <c r="C27" s="12"/>
      <c r="D27" s="12"/>
      <c r="E27" s="12"/>
      <c r="F27" s="12"/>
      <c r="G27" s="9"/>
      <c r="H27" s="9"/>
      <c r="L27" s="11"/>
      <c r="M27" s="11"/>
      <c r="N27" s="11"/>
      <c r="O27" s="29"/>
      <c r="R27" s="11"/>
      <c r="S27" s="11"/>
      <c r="T27" s="29"/>
    </row>
    <row r="28" spans="1:32">
      <c r="A28" s="13"/>
      <c r="B28" s="13"/>
      <c r="C28" s="13"/>
      <c r="D28" s="13"/>
      <c r="E28" s="13"/>
      <c r="F28" s="13"/>
      <c r="G28" s="14"/>
      <c r="H28" s="14"/>
      <c r="L28" s="15"/>
      <c r="M28" s="15"/>
      <c r="N28" s="15"/>
      <c r="O28" s="30"/>
      <c r="R28" s="15"/>
      <c r="S28" s="15"/>
      <c r="T28" s="30"/>
    </row>
    <row r="29" spans="1:32">
      <c r="A29" s="13"/>
      <c r="B29" s="13"/>
      <c r="C29" s="13"/>
      <c r="D29" s="13"/>
      <c r="E29" s="13"/>
      <c r="F29" s="13"/>
      <c r="G29" s="14"/>
      <c r="H29" s="14"/>
      <c r="L29" s="15"/>
      <c r="M29" s="15"/>
      <c r="N29" s="15"/>
      <c r="O29" s="30"/>
      <c r="R29" s="15"/>
      <c r="S29" s="15"/>
      <c r="T29" s="30"/>
    </row>
    <row r="30" spans="1:32">
      <c r="A30" s="13"/>
      <c r="B30" s="13"/>
      <c r="C30" s="13"/>
      <c r="D30" s="13"/>
      <c r="E30" s="13"/>
      <c r="F30" s="13"/>
      <c r="G30" s="14"/>
      <c r="H30" s="14"/>
      <c r="L30" s="15"/>
      <c r="M30" s="15"/>
      <c r="N30" s="15"/>
      <c r="O30" s="30"/>
      <c r="R30" s="15"/>
      <c r="S30" s="15"/>
      <c r="T30" s="30"/>
    </row>
    <row r="31" spans="1:32">
      <c r="A31" s="13"/>
      <c r="B31" s="13"/>
      <c r="C31" s="13"/>
      <c r="D31" s="13"/>
      <c r="E31" s="13"/>
      <c r="F31" s="13"/>
      <c r="G31" s="14"/>
      <c r="H31" s="14"/>
      <c r="L31" s="15"/>
      <c r="M31" s="15"/>
      <c r="N31" s="15"/>
      <c r="O31" s="30"/>
      <c r="R31" s="15"/>
      <c r="S31" s="15"/>
      <c r="T31" s="30"/>
    </row>
    <row r="32" spans="1:32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</sheetData>
  <mergeCells count="23"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  <mergeCell ref="K7:K8"/>
    <mergeCell ref="AD6:AF7"/>
    <mergeCell ref="AA7:AA8"/>
    <mergeCell ref="AB7:AB8"/>
    <mergeCell ref="Y7:Y8"/>
    <mergeCell ref="Z7:Z8"/>
    <mergeCell ref="AC7:AC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06EA-02D8-4863-9103-98192E749F91}">
  <dimension ref="A1:G10"/>
  <sheetViews>
    <sheetView zoomScaleNormal="100" zoomScaleSheetLayoutView="100" workbookViewId="0">
      <selection activeCell="D7" sqref="D7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4"/>
    </row>
    <row r="2" spans="1:7" s="4" customFormat="1" ht="15.75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4"/>
    </row>
    <row r="3" spans="1:7" s="4" customFormat="1" ht="15.75">
      <c r="A3" s="156"/>
      <c r="B3" s="157"/>
      <c r="C3" s="148"/>
      <c r="D3" s="152"/>
      <c r="E3" s="152"/>
      <c r="F3" s="152"/>
      <c r="G3" s="154"/>
    </row>
    <row r="4" spans="1:7" ht="14.25">
      <c r="A4" s="156"/>
      <c r="B4" s="157" t="s">
        <v>1813</v>
      </c>
      <c r="C4" s="149" t="s">
        <v>1881</v>
      </c>
      <c r="D4" s="153"/>
      <c r="E4" s="153"/>
      <c r="F4" s="153"/>
      <c r="G4" s="155"/>
    </row>
    <row r="5" spans="1:7" ht="15.75">
      <c r="A5" s="41"/>
      <c r="B5" s="142"/>
      <c r="C5" s="70"/>
      <c r="D5" s="39"/>
    </row>
    <row r="6" spans="1:7" ht="12.75">
      <c r="A6" s="469" t="s">
        <v>6</v>
      </c>
      <c r="B6" s="470" t="s">
        <v>1881</v>
      </c>
      <c r="C6" s="470" t="s">
        <v>17</v>
      </c>
      <c r="D6" s="470"/>
    </row>
    <row r="7" spans="1:7" ht="22.5">
      <c r="A7" s="469"/>
      <c r="B7" s="470"/>
      <c r="C7" s="370" t="s">
        <v>1897</v>
      </c>
      <c r="D7" s="370" t="s">
        <v>1898</v>
      </c>
    </row>
    <row r="8" spans="1:7">
      <c r="A8" s="371"/>
      <c r="B8" s="372" t="s">
        <v>1882</v>
      </c>
      <c r="C8" s="371">
        <f>SUM(C9:C10)</f>
        <v>0</v>
      </c>
      <c r="D8" s="371">
        <f>SUM(D9:D10)</f>
        <v>0</v>
      </c>
    </row>
    <row r="9" spans="1:7">
      <c r="A9" s="371"/>
      <c r="B9" s="373" t="s">
        <v>1879</v>
      </c>
      <c r="C9" s="371"/>
      <c r="D9" s="371"/>
    </row>
    <row r="10" spans="1:7" s="4" customFormat="1" ht="24" customHeight="1">
      <c r="A10" s="371"/>
      <c r="B10" s="372" t="s">
        <v>1880</v>
      </c>
      <c r="C10" s="371"/>
      <c r="D10" s="371"/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7"/>
  <sheetViews>
    <sheetView view="pageBreakPreview" zoomScaleNormal="100" zoomScaleSheetLayoutView="100" workbookViewId="0">
      <selection activeCell="D6" sqref="D6"/>
    </sheetView>
  </sheetViews>
  <sheetFormatPr defaultRowHeight="12.75"/>
  <cols>
    <col min="1" max="1" width="8.85546875" style="25" customWidth="1"/>
    <col min="2" max="2" width="53" style="25" customWidth="1"/>
    <col min="3" max="3" width="9.42578125" style="26" bestFit="1" customWidth="1"/>
    <col min="4" max="4" width="11.5703125" style="26" customWidth="1"/>
    <col min="5" max="6" width="11.7109375" style="26" customWidth="1"/>
    <col min="7" max="7" width="9.42578125" style="26" customWidth="1"/>
    <col min="8" max="8" width="9.42578125" style="24" customWidth="1"/>
    <col min="9" max="9" width="12.42578125" style="24" customWidth="1"/>
    <col min="10" max="16384" width="9.140625" style="24"/>
  </cols>
  <sheetData>
    <row r="1" spans="1:9" ht="15.75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4"/>
      <c r="G1" s="4"/>
    </row>
    <row r="2" spans="1:9" ht="15.75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4"/>
      <c r="G2" s="4"/>
    </row>
    <row r="3" spans="1:9" ht="15.75">
      <c r="A3" s="156"/>
      <c r="B3" s="157"/>
      <c r="C3" s="148"/>
      <c r="D3" s="152"/>
      <c r="E3" s="152"/>
      <c r="F3" s="154"/>
      <c r="G3" s="4"/>
    </row>
    <row r="4" spans="1:9" ht="15.75">
      <c r="A4" s="156"/>
      <c r="B4" s="157" t="s">
        <v>1883</v>
      </c>
      <c r="C4" s="149" t="s">
        <v>285</v>
      </c>
      <c r="D4" s="153"/>
      <c r="E4" s="153"/>
      <c r="F4" s="155"/>
      <c r="G4" s="4"/>
    </row>
    <row r="5" spans="1:9" ht="15.75">
      <c r="A5" s="4"/>
      <c r="B5" s="3"/>
      <c r="C5" s="3"/>
      <c r="D5" s="3"/>
      <c r="F5" s="23"/>
      <c r="G5" s="23"/>
    </row>
    <row r="6" spans="1:9" s="3" customFormat="1" ht="93.75" customHeight="1">
      <c r="A6" s="125" t="s">
        <v>105</v>
      </c>
      <c r="B6" s="125" t="s">
        <v>311</v>
      </c>
      <c r="C6" s="110" t="s">
        <v>1907</v>
      </c>
      <c r="D6" s="110" t="s">
        <v>1908</v>
      </c>
      <c r="E6" s="110" t="s">
        <v>1909</v>
      </c>
      <c r="F6" s="110" t="s">
        <v>1910</v>
      </c>
      <c r="G6" s="110" t="s">
        <v>1911</v>
      </c>
      <c r="H6" s="110" t="s">
        <v>1912</v>
      </c>
      <c r="I6" s="110" t="s">
        <v>1913</v>
      </c>
    </row>
    <row r="7" spans="1:9">
      <c r="A7" s="89" t="s">
        <v>287</v>
      </c>
      <c r="B7" s="89"/>
      <c r="C7" s="168"/>
      <c r="D7" s="168"/>
      <c r="E7" s="168"/>
      <c r="F7" s="170"/>
      <c r="G7" s="170"/>
      <c r="H7" s="170"/>
      <c r="I7" s="27"/>
    </row>
    <row r="8" spans="1:9">
      <c r="A8" s="170"/>
      <c r="B8" s="125"/>
      <c r="C8" s="168"/>
      <c r="D8" s="168"/>
      <c r="E8" s="168"/>
      <c r="F8" s="170"/>
      <c r="G8" s="170"/>
      <c r="H8" s="170"/>
      <c r="I8" s="27"/>
    </row>
    <row r="9" spans="1:9">
      <c r="A9" s="89" t="s">
        <v>288</v>
      </c>
      <c r="B9" s="89"/>
      <c r="C9" s="168"/>
      <c r="D9" s="168"/>
      <c r="E9" s="168"/>
      <c r="F9" s="170"/>
      <c r="G9" s="170"/>
      <c r="H9" s="170"/>
      <c r="I9" s="27"/>
    </row>
    <row r="10" spans="1:9">
      <c r="A10" s="170"/>
      <c r="B10" s="125"/>
      <c r="C10" s="168"/>
      <c r="D10" s="168"/>
      <c r="E10" s="168"/>
      <c r="F10" s="170"/>
      <c r="G10" s="170"/>
      <c r="H10" s="170"/>
      <c r="I10" s="27"/>
    </row>
    <row r="11" spans="1:9">
      <c r="A11" s="89" t="s">
        <v>289</v>
      </c>
      <c r="B11" s="89"/>
      <c r="C11" s="168"/>
      <c r="D11" s="168"/>
      <c r="E11" s="168"/>
      <c r="F11" s="170"/>
      <c r="G11" s="170"/>
      <c r="H11" s="170"/>
      <c r="I11" s="27"/>
    </row>
    <row r="12" spans="1:9">
      <c r="A12" s="170"/>
      <c r="B12" s="125"/>
      <c r="C12" s="168"/>
      <c r="D12" s="168"/>
      <c r="E12" s="168"/>
      <c r="F12" s="170"/>
      <c r="G12" s="170"/>
      <c r="H12" s="170"/>
      <c r="I12" s="27"/>
    </row>
    <row r="13" spans="1:9">
      <c r="A13" s="170"/>
      <c r="B13" s="125"/>
      <c r="C13" s="168"/>
      <c r="D13" s="168"/>
      <c r="E13" s="168"/>
      <c r="F13" s="170"/>
      <c r="G13" s="170"/>
      <c r="H13" s="170"/>
      <c r="I13" s="27"/>
    </row>
    <row r="14" spans="1:9">
      <c r="A14" s="89" t="s">
        <v>290</v>
      </c>
      <c r="B14" s="89"/>
      <c r="C14" s="168"/>
      <c r="D14" s="168"/>
      <c r="E14" s="168"/>
      <c r="F14" s="170"/>
      <c r="G14" s="170"/>
      <c r="H14" s="170"/>
      <c r="I14" s="27"/>
    </row>
    <row r="15" spans="1:9">
      <c r="A15" s="175" t="s">
        <v>291</v>
      </c>
      <c r="B15" s="125"/>
      <c r="C15" s="168"/>
      <c r="D15" s="168"/>
      <c r="E15" s="168"/>
      <c r="F15" s="170"/>
      <c r="G15" s="170"/>
      <c r="H15" s="170"/>
      <c r="I15" s="27"/>
    </row>
    <row r="16" spans="1:9">
      <c r="A16" s="175"/>
      <c r="B16" s="125"/>
      <c r="C16" s="168"/>
      <c r="D16" s="168"/>
      <c r="E16" s="168"/>
      <c r="F16" s="170"/>
      <c r="G16" s="170"/>
      <c r="H16" s="170"/>
      <c r="I16" s="27"/>
    </row>
    <row r="17" spans="1:9">
      <c r="A17" s="175"/>
      <c r="B17" s="125"/>
      <c r="C17" s="168"/>
      <c r="D17" s="168"/>
      <c r="E17" s="168"/>
      <c r="F17" s="170"/>
      <c r="G17" s="170"/>
      <c r="H17" s="170"/>
      <c r="I17" s="27"/>
    </row>
    <row r="18" spans="1:9">
      <c r="A18" s="175" t="s">
        <v>292</v>
      </c>
      <c r="B18" s="125"/>
      <c r="C18" s="168"/>
      <c r="D18" s="168"/>
      <c r="E18" s="168"/>
      <c r="F18" s="170"/>
      <c r="G18" s="170"/>
      <c r="H18" s="170"/>
      <c r="I18" s="27"/>
    </row>
    <row r="19" spans="1:9">
      <c r="A19" s="175"/>
      <c r="B19" s="125"/>
      <c r="C19" s="168"/>
      <c r="D19" s="168"/>
      <c r="E19" s="168"/>
      <c r="F19" s="170"/>
      <c r="G19" s="170"/>
      <c r="H19" s="170"/>
      <c r="I19" s="27"/>
    </row>
    <row r="20" spans="1:9">
      <c r="A20" s="175"/>
      <c r="B20" s="125"/>
      <c r="C20" s="168"/>
      <c r="D20" s="168"/>
      <c r="E20" s="168"/>
      <c r="F20" s="170"/>
      <c r="G20" s="170"/>
      <c r="H20" s="170"/>
      <c r="I20" s="27"/>
    </row>
    <row r="21" spans="1:9">
      <c r="A21" s="89" t="s">
        <v>293</v>
      </c>
      <c r="B21" s="89"/>
      <c r="C21" s="168"/>
      <c r="D21" s="168"/>
      <c r="E21" s="168"/>
      <c r="F21" s="170"/>
      <c r="G21" s="170"/>
      <c r="H21" s="170"/>
      <c r="I21" s="27"/>
    </row>
    <row r="22" spans="1:9">
      <c r="A22" s="170"/>
      <c r="B22" s="125"/>
      <c r="C22" s="168"/>
      <c r="D22" s="168"/>
      <c r="E22" s="168"/>
      <c r="F22" s="170"/>
      <c r="G22" s="170"/>
      <c r="H22" s="170"/>
      <c r="I22" s="27"/>
    </row>
    <row r="23" spans="1:9">
      <c r="A23" s="170"/>
      <c r="B23" s="125"/>
      <c r="C23" s="168"/>
      <c r="D23" s="168"/>
      <c r="E23" s="168"/>
      <c r="F23" s="170"/>
      <c r="G23" s="170"/>
      <c r="H23" s="170"/>
      <c r="I23" s="27"/>
    </row>
    <row r="24" spans="1:9">
      <c r="A24" s="89" t="s">
        <v>294</v>
      </c>
      <c r="B24" s="89"/>
      <c r="C24" s="168"/>
      <c r="D24" s="168"/>
      <c r="E24" s="168"/>
      <c r="F24" s="170"/>
      <c r="G24" s="170"/>
      <c r="H24" s="170"/>
      <c r="I24" s="27"/>
    </row>
    <row r="25" spans="1:9">
      <c r="A25" s="170"/>
      <c r="B25" s="125"/>
      <c r="C25" s="168"/>
      <c r="D25" s="168"/>
      <c r="E25" s="168"/>
      <c r="F25" s="170"/>
      <c r="G25" s="170"/>
      <c r="H25" s="170"/>
      <c r="I25" s="27"/>
    </row>
    <row r="26" spans="1:9">
      <c r="A26" s="170"/>
      <c r="B26" s="125"/>
      <c r="C26" s="168"/>
      <c r="D26" s="168"/>
      <c r="E26" s="168"/>
      <c r="F26" s="170"/>
      <c r="G26" s="170"/>
      <c r="H26" s="170"/>
      <c r="I26" s="27"/>
    </row>
    <row r="27" spans="1:9">
      <c r="A27" s="89" t="s">
        <v>295</v>
      </c>
      <c r="B27" s="89"/>
      <c r="C27" s="168"/>
      <c r="D27" s="168"/>
      <c r="E27" s="168"/>
      <c r="F27" s="170"/>
      <c r="G27" s="170"/>
      <c r="H27" s="170"/>
      <c r="I27" s="27"/>
    </row>
    <row r="28" spans="1:9">
      <c r="A28" s="170"/>
      <c r="B28" s="125"/>
      <c r="C28" s="168"/>
      <c r="D28" s="168"/>
      <c r="E28" s="168"/>
      <c r="F28" s="170"/>
      <c r="G28" s="170"/>
      <c r="H28" s="170"/>
      <c r="I28" s="27"/>
    </row>
    <row r="29" spans="1:9">
      <c r="A29" s="170"/>
      <c r="B29" s="125"/>
      <c r="C29" s="168"/>
      <c r="D29" s="168"/>
      <c r="E29" s="168"/>
      <c r="F29" s="170"/>
      <c r="G29" s="170"/>
      <c r="H29" s="170"/>
      <c r="I29" s="27"/>
    </row>
    <row r="30" spans="1:9" s="25" customFormat="1">
      <c r="A30" s="89" t="s">
        <v>296</v>
      </c>
      <c r="B30" s="89"/>
      <c r="C30" s="168"/>
      <c r="D30" s="168"/>
      <c r="E30" s="168"/>
      <c r="F30" s="174"/>
      <c r="G30" s="174"/>
      <c r="H30" s="174"/>
      <c r="I30" s="176"/>
    </row>
    <row r="31" spans="1:9">
      <c r="A31" s="170"/>
      <c r="B31" s="125"/>
      <c r="C31" s="168"/>
      <c r="D31" s="168"/>
      <c r="E31" s="168"/>
      <c r="F31" s="170"/>
      <c r="G31" s="170"/>
      <c r="H31" s="170"/>
      <c r="I31" s="27"/>
    </row>
    <row r="32" spans="1:9">
      <c r="A32" s="170"/>
      <c r="B32" s="125"/>
      <c r="C32" s="168"/>
      <c r="D32" s="168"/>
      <c r="E32" s="168"/>
      <c r="F32" s="170"/>
      <c r="G32" s="170"/>
      <c r="H32" s="170"/>
      <c r="I32" s="27"/>
    </row>
    <row r="33" spans="1:9">
      <c r="A33" s="89" t="s">
        <v>297</v>
      </c>
      <c r="B33" s="89"/>
      <c r="C33" s="168"/>
      <c r="D33" s="168"/>
      <c r="E33" s="168"/>
      <c r="F33" s="170"/>
      <c r="G33" s="170"/>
      <c r="H33" s="170"/>
      <c r="I33" s="27"/>
    </row>
    <row r="34" spans="1:9">
      <c r="A34" s="170"/>
      <c r="B34" s="125"/>
      <c r="C34" s="168"/>
      <c r="D34" s="168"/>
      <c r="E34" s="168"/>
      <c r="F34" s="170"/>
      <c r="G34" s="170"/>
      <c r="H34" s="170"/>
      <c r="I34" s="27"/>
    </row>
    <row r="35" spans="1:9">
      <c r="A35" s="170"/>
      <c r="B35" s="125"/>
      <c r="C35" s="168"/>
      <c r="D35" s="168"/>
      <c r="E35" s="168"/>
      <c r="F35" s="170"/>
      <c r="G35" s="170"/>
      <c r="H35" s="170"/>
      <c r="I35" s="27"/>
    </row>
    <row r="36" spans="1:9">
      <c r="A36" s="471" t="s">
        <v>88</v>
      </c>
      <c r="B36" s="471"/>
      <c r="C36" s="171"/>
      <c r="D36" s="171"/>
      <c r="E36" s="171"/>
      <c r="F36" s="170"/>
      <c r="G36" s="170"/>
      <c r="H36" s="170"/>
      <c r="I36" s="27"/>
    </row>
    <row r="37" spans="1:9">
      <c r="A37" s="172"/>
      <c r="B37" s="172"/>
      <c r="C37" s="173"/>
      <c r="D37" s="173"/>
      <c r="E37" s="173"/>
      <c r="F37" s="173"/>
      <c r="G37" s="173"/>
      <c r="H37" s="169"/>
      <c r="I37" s="169"/>
    </row>
  </sheetData>
  <mergeCells count="1">
    <mergeCell ref="A36:B3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view="pageBreakPreview" zoomScaleNormal="100" zoomScaleSheetLayoutView="100" workbookViewId="0"/>
  </sheetViews>
  <sheetFormatPr defaultRowHeight="12.75"/>
  <cols>
    <col min="1" max="1" width="21.5703125" style="18" customWidth="1"/>
    <col min="2" max="2" width="9.140625" style="18"/>
    <col min="3" max="3" width="5.85546875" style="18" customWidth="1"/>
    <col min="4" max="4" width="8" style="18" customWidth="1"/>
    <col min="5" max="5" width="5.85546875" style="17" customWidth="1"/>
    <col min="6" max="7" width="6.28515625" style="17" customWidth="1"/>
    <col min="8" max="8" width="6" style="17" customWidth="1"/>
    <col min="9" max="9" width="5.85546875" style="17" customWidth="1"/>
    <col min="10" max="10" width="6" style="17" customWidth="1"/>
    <col min="11" max="11" width="6.7109375" style="17" customWidth="1"/>
    <col min="12" max="12" width="6.42578125" style="17" customWidth="1"/>
    <col min="13" max="13" width="5.85546875" style="18" customWidth="1"/>
    <col min="14" max="14" width="6.28515625" style="18" customWidth="1"/>
    <col min="15" max="15" width="6.7109375" style="18" customWidth="1"/>
    <col min="16" max="16" width="5.7109375" style="10" customWidth="1"/>
    <col min="17" max="18" width="6.7109375" style="10" customWidth="1"/>
    <col min="19" max="16384" width="9.140625" style="10"/>
  </cols>
  <sheetData>
    <row r="1" spans="1:23" s="6" customFormat="1" ht="15.75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4"/>
      <c r="O1" s="8"/>
      <c r="P1" s="8"/>
      <c r="Q1" s="8"/>
      <c r="R1" s="28"/>
      <c r="S1" s="8"/>
      <c r="T1" s="28"/>
      <c r="W1" s="9"/>
    </row>
    <row r="2" spans="1:23" s="6" customFormat="1" ht="15.75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4"/>
      <c r="O2" s="8"/>
      <c r="P2" s="8"/>
      <c r="Q2" s="8"/>
      <c r="R2" s="28"/>
      <c r="S2" s="8"/>
      <c r="T2" s="28"/>
      <c r="W2" s="9"/>
    </row>
    <row r="3" spans="1:23" s="6" customFormat="1" ht="15.75">
      <c r="A3" s="156"/>
      <c r="B3" s="157" t="s">
        <v>173</v>
      </c>
      <c r="C3" s="148" t="str">
        <f>'Kadar.ode.'!C3</f>
        <v>01.01.2026.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4"/>
      <c r="O3" s="8"/>
      <c r="P3" s="8"/>
      <c r="Q3" s="8"/>
      <c r="R3" s="28"/>
      <c r="S3" s="8"/>
      <c r="T3" s="28"/>
      <c r="W3" s="9"/>
    </row>
    <row r="4" spans="1:23" s="6" customFormat="1" ht="15.75">
      <c r="A4" s="156"/>
      <c r="B4" s="157" t="s">
        <v>1802</v>
      </c>
      <c r="C4" s="149" t="s">
        <v>301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5"/>
      <c r="O4" s="8"/>
      <c r="P4" s="8"/>
      <c r="Q4" s="8"/>
      <c r="R4" s="28"/>
      <c r="S4" s="8"/>
      <c r="T4" s="28"/>
      <c r="W4" s="9"/>
    </row>
    <row r="5" spans="1:23" s="6" customFormat="1" ht="10.5" customHeight="1">
      <c r="A5" s="41"/>
      <c r="C5" s="62"/>
      <c r="O5" s="8"/>
      <c r="P5" s="8"/>
      <c r="Q5" s="8"/>
      <c r="R5" s="28"/>
      <c r="S5" s="8"/>
      <c r="T5" s="28"/>
      <c r="W5" s="9"/>
    </row>
    <row r="6" spans="1:23" ht="55.5" customHeight="1">
      <c r="A6" s="423" t="s">
        <v>56</v>
      </c>
      <c r="B6" s="422" t="s">
        <v>179</v>
      </c>
      <c r="C6" s="422" t="s">
        <v>30</v>
      </c>
      <c r="D6" s="422" t="s">
        <v>31</v>
      </c>
      <c r="E6" s="422" t="s">
        <v>181</v>
      </c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 t="s">
        <v>178</v>
      </c>
      <c r="Q6" s="422"/>
      <c r="R6" s="422"/>
    </row>
    <row r="7" spans="1:23" s="32" customFormat="1" ht="88.5" customHeight="1">
      <c r="A7" s="423"/>
      <c r="B7" s="422"/>
      <c r="C7" s="422"/>
      <c r="D7" s="422"/>
      <c r="E7" s="48" t="s">
        <v>125</v>
      </c>
      <c r="F7" s="228" t="s">
        <v>174</v>
      </c>
      <c r="G7" s="228" t="s">
        <v>175</v>
      </c>
      <c r="H7" s="48" t="s">
        <v>189</v>
      </c>
      <c r="I7" s="48" t="s">
        <v>190</v>
      </c>
      <c r="J7" s="48" t="s">
        <v>182</v>
      </c>
      <c r="K7" s="48" t="s">
        <v>183</v>
      </c>
      <c r="L7" s="48" t="s">
        <v>184</v>
      </c>
      <c r="M7" s="48" t="s">
        <v>126</v>
      </c>
      <c r="N7" s="48" t="s">
        <v>185</v>
      </c>
      <c r="O7" s="48" t="s">
        <v>186</v>
      </c>
      <c r="P7" s="48" t="s">
        <v>120</v>
      </c>
      <c r="Q7" s="48" t="s">
        <v>121</v>
      </c>
      <c r="R7" s="48" t="s">
        <v>122</v>
      </c>
    </row>
    <row r="8" spans="1:23" ht="12" customHeight="1">
      <c r="A8" s="52" t="s">
        <v>124</v>
      </c>
      <c r="B8" s="52"/>
      <c r="C8" s="52"/>
      <c r="D8" s="52"/>
      <c r="E8" s="43"/>
      <c r="F8" s="43"/>
      <c r="G8" s="43"/>
      <c r="H8" s="47"/>
      <c r="I8" s="53">
        <f t="shared" ref="I8:I17" si="0">E8-H8</f>
        <v>0</v>
      </c>
      <c r="J8" s="43"/>
      <c r="K8" s="47"/>
      <c r="L8" s="53">
        <f t="shared" ref="L8:L17" si="1">J8-K8</f>
        <v>0</v>
      </c>
      <c r="M8" s="43"/>
      <c r="N8" s="47"/>
      <c r="O8" s="53">
        <f t="shared" ref="O8:O17" si="2">M8-N8</f>
        <v>0</v>
      </c>
      <c r="P8" s="54"/>
      <c r="Q8" s="54"/>
      <c r="R8" s="54"/>
    </row>
    <row r="9" spans="1:23" ht="12" customHeight="1">
      <c r="A9" s="52"/>
      <c r="B9" s="52"/>
      <c r="C9" s="52"/>
      <c r="D9" s="52"/>
      <c r="E9" s="43"/>
      <c r="F9" s="43"/>
      <c r="G9" s="43"/>
      <c r="H9" s="47"/>
      <c r="I9" s="53">
        <f t="shared" si="0"/>
        <v>0</v>
      </c>
      <c r="J9" s="43"/>
      <c r="K9" s="47"/>
      <c r="L9" s="53">
        <f t="shared" si="1"/>
        <v>0</v>
      </c>
      <c r="M9" s="43"/>
      <c r="N9" s="47"/>
      <c r="O9" s="53">
        <f t="shared" si="2"/>
        <v>0</v>
      </c>
      <c r="P9" s="54"/>
      <c r="Q9" s="54"/>
      <c r="R9" s="54"/>
    </row>
    <row r="10" spans="1:23" ht="12" customHeight="1">
      <c r="A10" s="158"/>
      <c r="B10" s="52"/>
      <c r="C10" s="52"/>
      <c r="D10" s="52"/>
      <c r="E10" s="43"/>
      <c r="F10" s="43"/>
      <c r="G10" s="43"/>
      <c r="H10" s="47"/>
      <c r="I10" s="53">
        <f t="shared" si="0"/>
        <v>0</v>
      </c>
      <c r="J10" s="43"/>
      <c r="K10" s="47"/>
      <c r="L10" s="53">
        <f t="shared" si="1"/>
        <v>0</v>
      </c>
      <c r="M10" s="43"/>
      <c r="N10" s="47"/>
      <c r="O10" s="53">
        <f t="shared" si="2"/>
        <v>0</v>
      </c>
      <c r="P10" s="54"/>
      <c r="Q10" s="54"/>
      <c r="R10" s="54"/>
    </row>
    <row r="11" spans="1:23" ht="12" customHeight="1">
      <c r="A11" s="52"/>
      <c r="B11" s="52"/>
      <c r="C11" s="52"/>
      <c r="D11" s="52"/>
      <c r="E11" s="52"/>
      <c r="F11" s="52"/>
      <c r="G11" s="52"/>
      <c r="H11" s="47"/>
      <c r="I11" s="53">
        <f t="shared" si="0"/>
        <v>0</v>
      </c>
      <c r="J11" s="52"/>
      <c r="K11" s="47"/>
      <c r="L11" s="53">
        <f t="shared" si="1"/>
        <v>0</v>
      </c>
      <c r="M11" s="52"/>
      <c r="N11" s="47"/>
      <c r="O11" s="53">
        <f t="shared" si="2"/>
        <v>0</v>
      </c>
      <c r="P11" s="54"/>
      <c r="Q11" s="54"/>
      <c r="R11" s="54"/>
    </row>
    <row r="12" spans="1:23" ht="12" customHeight="1">
      <c r="A12" s="52"/>
      <c r="B12" s="52"/>
      <c r="C12" s="52"/>
      <c r="D12" s="52"/>
      <c r="E12" s="52"/>
      <c r="F12" s="52"/>
      <c r="G12" s="52"/>
      <c r="H12" s="47"/>
      <c r="I12" s="53">
        <f t="shared" si="0"/>
        <v>0</v>
      </c>
      <c r="J12" s="52"/>
      <c r="K12" s="47"/>
      <c r="L12" s="53">
        <f t="shared" si="1"/>
        <v>0</v>
      </c>
      <c r="M12" s="52"/>
      <c r="N12" s="47"/>
      <c r="O12" s="53">
        <f t="shared" si="2"/>
        <v>0</v>
      </c>
      <c r="P12" s="54"/>
      <c r="Q12" s="54"/>
      <c r="R12" s="54"/>
    </row>
    <row r="13" spans="1:23" ht="12" customHeight="1">
      <c r="A13" s="52"/>
      <c r="B13" s="52"/>
      <c r="C13" s="52"/>
      <c r="D13" s="52"/>
      <c r="E13" s="52"/>
      <c r="F13" s="52"/>
      <c r="G13" s="52"/>
      <c r="H13" s="47"/>
      <c r="I13" s="53">
        <f t="shared" si="0"/>
        <v>0</v>
      </c>
      <c r="J13" s="52"/>
      <c r="K13" s="47"/>
      <c r="L13" s="53">
        <f t="shared" si="1"/>
        <v>0</v>
      </c>
      <c r="M13" s="52"/>
      <c r="N13" s="47"/>
      <c r="O13" s="53">
        <f t="shared" si="2"/>
        <v>0</v>
      </c>
      <c r="P13" s="54"/>
      <c r="Q13" s="54"/>
      <c r="R13" s="54"/>
    </row>
    <row r="14" spans="1:23" ht="12" customHeight="1">
      <c r="A14" s="52"/>
      <c r="B14" s="52"/>
      <c r="C14" s="52"/>
      <c r="D14" s="52"/>
      <c r="E14" s="52"/>
      <c r="F14" s="52"/>
      <c r="G14" s="52"/>
      <c r="H14" s="47"/>
      <c r="I14" s="53">
        <f t="shared" si="0"/>
        <v>0</v>
      </c>
      <c r="J14" s="52"/>
      <c r="K14" s="47"/>
      <c r="L14" s="53">
        <f t="shared" si="1"/>
        <v>0</v>
      </c>
      <c r="M14" s="52"/>
      <c r="N14" s="47"/>
      <c r="O14" s="53">
        <f t="shared" si="2"/>
        <v>0</v>
      </c>
      <c r="P14" s="54"/>
      <c r="Q14" s="54"/>
      <c r="R14" s="54"/>
    </row>
    <row r="15" spans="1:23" ht="12" customHeight="1">
      <c r="A15" s="52"/>
      <c r="B15" s="52"/>
      <c r="C15" s="52"/>
      <c r="D15" s="52"/>
      <c r="E15" s="52"/>
      <c r="F15" s="52"/>
      <c r="G15" s="52"/>
      <c r="H15" s="47"/>
      <c r="I15" s="53">
        <f t="shared" si="0"/>
        <v>0</v>
      </c>
      <c r="J15" s="52"/>
      <c r="K15" s="47"/>
      <c r="L15" s="53">
        <f t="shared" si="1"/>
        <v>0</v>
      </c>
      <c r="M15" s="52"/>
      <c r="N15" s="47"/>
      <c r="O15" s="53">
        <f t="shared" si="2"/>
        <v>0</v>
      </c>
      <c r="P15" s="54"/>
      <c r="Q15" s="54"/>
      <c r="R15" s="54"/>
    </row>
    <row r="16" spans="1:23" ht="12" customHeight="1">
      <c r="A16" s="52"/>
      <c r="B16" s="52"/>
      <c r="C16" s="52"/>
      <c r="D16" s="52"/>
      <c r="E16" s="52"/>
      <c r="F16" s="52"/>
      <c r="G16" s="52"/>
      <c r="H16" s="47"/>
      <c r="I16" s="53">
        <f t="shared" si="0"/>
        <v>0</v>
      </c>
      <c r="J16" s="52"/>
      <c r="K16" s="47"/>
      <c r="L16" s="53">
        <f t="shared" si="1"/>
        <v>0</v>
      </c>
      <c r="M16" s="52"/>
      <c r="N16" s="47"/>
      <c r="O16" s="53">
        <f t="shared" si="2"/>
        <v>0</v>
      </c>
      <c r="P16" s="54"/>
      <c r="Q16" s="54"/>
      <c r="R16" s="54"/>
    </row>
    <row r="17" spans="1:18" ht="12" customHeight="1">
      <c r="A17" s="52"/>
      <c r="B17" s="52"/>
      <c r="C17" s="52"/>
      <c r="D17" s="52"/>
      <c r="E17" s="52"/>
      <c r="F17" s="52"/>
      <c r="G17" s="52"/>
      <c r="H17" s="47"/>
      <c r="I17" s="53">
        <f t="shared" si="0"/>
        <v>0</v>
      </c>
      <c r="J17" s="52"/>
      <c r="K17" s="47"/>
      <c r="L17" s="53">
        <f t="shared" si="1"/>
        <v>0</v>
      </c>
      <c r="M17" s="52"/>
      <c r="N17" s="47"/>
      <c r="O17" s="53">
        <f t="shared" si="2"/>
        <v>0</v>
      </c>
      <c r="P17" s="54"/>
      <c r="Q17" s="54"/>
      <c r="R17" s="54"/>
    </row>
    <row r="18" spans="1:18" s="33" customFormat="1" ht="12" customHeight="1">
      <c r="A18" s="188" t="s">
        <v>2</v>
      </c>
      <c r="B18" s="188"/>
      <c r="C18" s="188"/>
      <c r="D18" s="188"/>
      <c r="E18" s="188">
        <f t="shared" ref="E18:R18" si="3">SUM(E8:E17)</f>
        <v>0</v>
      </c>
      <c r="F18" s="188">
        <f t="shared" si="3"/>
        <v>0</v>
      </c>
      <c r="G18" s="188">
        <f t="shared" si="3"/>
        <v>0</v>
      </c>
      <c r="H18" s="188">
        <f t="shared" si="3"/>
        <v>0</v>
      </c>
      <c r="I18" s="188">
        <f t="shared" si="3"/>
        <v>0</v>
      </c>
      <c r="J18" s="188">
        <f t="shared" si="3"/>
        <v>0</v>
      </c>
      <c r="K18" s="188">
        <f t="shared" si="3"/>
        <v>0</v>
      </c>
      <c r="L18" s="188">
        <f t="shared" si="3"/>
        <v>0</v>
      </c>
      <c r="M18" s="188">
        <f t="shared" si="3"/>
        <v>0</v>
      </c>
      <c r="N18" s="188">
        <f t="shared" si="3"/>
        <v>0</v>
      </c>
      <c r="O18" s="188">
        <f t="shared" si="3"/>
        <v>0</v>
      </c>
      <c r="P18" s="188">
        <f t="shared" si="3"/>
        <v>0</v>
      </c>
      <c r="Q18" s="188">
        <f t="shared" si="3"/>
        <v>0</v>
      </c>
      <c r="R18" s="188">
        <f t="shared" si="3"/>
        <v>0</v>
      </c>
    </row>
    <row r="19" spans="1:18">
      <c r="A19" s="51" t="s">
        <v>180</v>
      </c>
    </row>
    <row r="20" spans="1:18" ht="27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spans="1:18" ht="17.25" customHeight="1">
      <c r="A21" s="1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8">
      <c r="R22" s="38"/>
    </row>
  </sheetData>
  <mergeCells count="6">
    <mergeCell ref="P6:R6"/>
    <mergeCell ref="C6:C7"/>
    <mergeCell ref="D6:D7"/>
    <mergeCell ref="A6:A7"/>
    <mergeCell ref="B6:B7"/>
    <mergeCell ref="E6:O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view="pageBreakPreview" zoomScaleNormal="100" zoomScaleSheetLayoutView="100" workbookViewId="0"/>
  </sheetViews>
  <sheetFormatPr defaultRowHeight="15.75"/>
  <cols>
    <col min="1" max="1" width="30.42578125" style="6" customWidth="1"/>
    <col min="2" max="2" width="6.7109375" style="9" customWidth="1"/>
    <col min="3" max="3" width="5" style="9" customWidth="1"/>
    <col min="4" max="8" width="5.28515625" style="9" customWidth="1"/>
    <col min="9" max="9" width="5.28515625" style="11" customWidth="1"/>
    <col min="10" max="10" width="4.5703125" style="11" customWidth="1"/>
    <col min="11" max="11" width="4.85546875" style="6" customWidth="1"/>
    <col min="12" max="12" width="5.28515625" style="9" customWidth="1"/>
    <col min="13" max="14" width="5.28515625" style="6" customWidth="1"/>
    <col min="15" max="15" width="4.7109375" style="6" customWidth="1"/>
    <col min="16" max="16" width="4.85546875" style="6" customWidth="1"/>
    <col min="17" max="23" width="5.28515625" style="6" customWidth="1"/>
    <col min="24" max="16384" width="9.140625" style="6"/>
  </cols>
  <sheetData>
    <row r="1" spans="1:23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4"/>
    </row>
    <row r="2" spans="1:23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4"/>
    </row>
    <row r="3" spans="1:23">
      <c r="A3" s="156"/>
      <c r="B3" s="157" t="s">
        <v>173</v>
      </c>
      <c r="C3" s="148" t="str">
        <f>'Kadar.ode.'!C3</f>
        <v>01.01.2026.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4"/>
    </row>
    <row r="4" spans="1:23">
      <c r="A4" s="156"/>
      <c r="B4" s="157" t="s">
        <v>1803</v>
      </c>
      <c r="C4" s="149" t="s">
        <v>302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5"/>
    </row>
    <row r="5" spans="1:23" ht="9" customHeight="1">
      <c r="A5" s="41"/>
      <c r="B5" s="6"/>
      <c r="C5" s="4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3" ht="45.75" customHeight="1">
      <c r="A6" s="425" t="s">
        <v>299</v>
      </c>
      <c r="B6" s="426" t="s">
        <v>32</v>
      </c>
      <c r="C6" s="417" t="s">
        <v>168</v>
      </c>
      <c r="D6" s="424" t="s">
        <v>181</v>
      </c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 t="s">
        <v>178</v>
      </c>
      <c r="U6" s="424"/>
      <c r="V6" s="424"/>
      <c r="W6" s="424"/>
    </row>
    <row r="7" spans="1:23" ht="66" customHeight="1">
      <c r="A7" s="425"/>
      <c r="B7" s="426"/>
      <c r="C7" s="417"/>
      <c r="D7" s="177" t="s">
        <v>125</v>
      </c>
      <c r="E7" s="177" t="s">
        <v>191</v>
      </c>
      <c r="F7" s="198" t="s">
        <v>174</v>
      </c>
      <c r="G7" s="198" t="s">
        <v>175</v>
      </c>
      <c r="H7" s="177" t="s">
        <v>312</v>
      </c>
      <c r="I7" s="178" t="s">
        <v>59</v>
      </c>
      <c r="J7" s="198" t="s">
        <v>313</v>
      </c>
      <c r="K7" s="179" t="s">
        <v>66</v>
      </c>
      <c r="L7" s="179" t="s">
        <v>192</v>
      </c>
      <c r="M7" s="179" t="s">
        <v>312</v>
      </c>
      <c r="N7" s="178" t="s">
        <v>59</v>
      </c>
      <c r="O7" s="198" t="s">
        <v>313</v>
      </c>
      <c r="P7" s="177" t="s">
        <v>66</v>
      </c>
      <c r="Q7" s="180" t="s">
        <v>193</v>
      </c>
      <c r="R7" s="180" t="s">
        <v>123</v>
      </c>
      <c r="S7" s="180" t="s">
        <v>29</v>
      </c>
      <c r="T7" s="177" t="s">
        <v>120</v>
      </c>
      <c r="U7" s="177" t="s">
        <v>298</v>
      </c>
      <c r="V7" s="177" t="s">
        <v>127</v>
      </c>
      <c r="W7" s="177" t="s">
        <v>122</v>
      </c>
    </row>
    <row r="8" spans="1:23">
      <c r="A8" s="159" t="s">
        <v>33</v>
      </c>
      <c r="B8" s="43"/>
      <c r="C8" s="43"/>
      <c r="D8" s="43"/>
      <c r="E8" s="43"/>
      <c r="F8" s="43"/>
      <c r="G8" s="43"/>
      <c r="H8" s="43"/>
      <c r="I8" s="43"/>
      <c r="J8" s="47">
        <f>SUM(H8:I8)</f>
        <v>0</v>
      </c>
      <c r="K8" s="56">
        <f t="shared" ref="K8:K22" si="0">D8-(H8+I8)</f>
        <v>0</v>
      </c>
      <c r="L8" s="43"/>
      <c r="M8" s="43"/>
      <c r="N8" s="43"/>
      <c r="O8" s="47">
        <f>SUM(M8:N8)</f>
        <v>0</v>
      </c>
      <c r="P8" s="57">
        <f t="shared" ref="P8:P22" si="1">L8-(M8+N8)</f>
        <v>0</v>
      </c>
      <c r="Q8" s="58"/>
      <c r="R8" s="58"/>
      <c r="S8" s="57">
        <f>Q8-R8</f>
        <v>0</v>
      </c>
      <c r="T8" s="61"/>
      <c r="U8" s="61"/>
      <c r="V8" s="61"/>
      <c r="W8" s="61"/>
    </row>
    <row r="9" spans="1:23">
      <c r="A9" s="159" t="s">
        <v>34</v>
      </c>
      <c r="B9" s="43"/>
      <c r="C9" s="43"/>
      <c r="D9" s="43"/>
      <c r="E9" s="43"/>
      <c r="F9" s="43"/>
      <c r="G9" s="43"/>
      <c r="H9" s="43"/>
      <c r="I9" s="43"/>
      <c r="J9" s="47">
        <f t="shared" ref="J9:J22" si="2">SUM(H9:I9)</f>
        <v>0</v>
      </c>
      <c r="K9" s="56">
        <f t="shared" si="0"/>
        <v>0</v>
      </c>
      <c r="L9" s="43"/>
      <c r="M9" s="43"/>
      <c r="N9" s="43"/>
      <c r="O9" s="47">
        <f t="shared" ref="O9:O22" si="3">SUM(M9:N9)</f>
        <v>0</v>
      </c>
      <c r="P9" s="57">
        <f t="shared" si="1"/>
        <v>0</v>
      </c>
      <c r="Q9" s="58"/>
      <c r="R9" s="58"/>
      <c r="S9" s="57">
        <f t="shared" ref="S9:S22" si="4">Q9-R9</f>
        <v>0</v>
      </c>
      <c r="T9" s="61"/>
      <c r="U9" s="61"/>
      <c r="V9" s="61"/>
      <c r="W9" s="61"/>
    </row>
    <row r="10" spans="1:23">
      <c r="A10" s="159" t="s">
        <v>35</v>
      </c>
      <c r="B10" s="43"/>
      <c r="C10" s="43"/>
      <c r="D10" s="43"/>
      <c r="E10" s="43"/>
      <c r="F10" s="43"/>
      <c r="G10" s="43"/>
      <c r="H10" s="43"/>
      <c r="I10" s="43"/>
      <c r="J10" s="47">
        <f t="shared" si="2"/>
        <v>0</v>
      </c>
      <c r="K10" s="56">
        <f t="shared" si="0"/>
        <v>0</v>
      </c>
      <c r="L10" s="43"/>
      <c r="M10" s="43"/>
      <c r="N10" s="43"/>
      <c r="O10" s="47">
        <f t="shared" si="3"/>
        <v>0</v>
      </c>
      <c r="P10" s="57">
        <f t="shared" si="1"/>
        <v>0</v>
      </c>
      <c r="Q10" s="58"/>
      <c r="R10" s="58"/>
      <c r="S10" s="57">
        <f t="shared" si="4"/>
        <v>0</v>
      </c>
      <c r="T10" s="61"/>
      <c r="U10" s="61"/>
      <c r="V10" s="61"/>
      <c r="W10" s="61"/>
    </row>
    <row r="11" spans="1:23" ht="24">
      <c r="A11" s="159" t="s">
        <v>36</v>
      </c>
      <c r="B11" s="43"/>
      <c r="C11" s="43"/>
      <c r="D11" s="43"/>
      <c r="E11" s="43"/>
      <c r="F11" s="43"/>
      <c r="G11" s="43"/>
      <c r="H11" s="43"/>
      <c r="I11" s="43"/>
      <c r="J11" s="47">
        <f t="shared" si="2"/>
        <v>0</v>
      </c>
      <c r="K11" s="56">
        <f>(D11+E11)-(H11+I11)</f>
        <v>0</v>
      </c>
      <c r="L11" s="43"/>
      <c r="M11" s="43"/>
      <c r="N11" s="43"/>
      <c r="O11" s="47">
        <f t="shared" si="3"/>
        <v>0</v>
      </c>
      <c r="P11" s="57">
        <f t="shared" si="1"/>
        <v>0</v>
      </c>
      <c r="Q11" s="58"/>
      <c r="R11" s="58"/>
      <c r="S11" s="57">
        <f t="shared" si="4"/>
        <v>0</v>
      </c>
      <c r="T11" s="61"/>
      <c r="U11" s="61"/>
      <c r="V11" s="61"/>
      <c r="W11" s="61"/>
    </row>
    <row r="12" spans="1:23">
      <c r="A12" s="159" t="s">
        <v>37</v>
      </c>
      <c r="B12" s="43"/>
      <c r="C12" s="43"/>
      <c r="D12" s="43"/>
      <c r="E12" s="43"/>
      <c r="F12" s="43"/>
      <c r="G12" s="43"/>
      <c r="H12" s="43"/>
      <c r="I12" s="43"/>
      <c r="J12" s="47">
        <f t="shared" si="2"/>
        <v>0</v>
      </c>
      <c r="K12" s="56">
        <f t="shared" si="0"/>
        <v>0</v>
      </c>
      <c r="L12" s="43"/>
      <c r="M12" s="43"/>
      <c r="N12" s="43"/>
      <c r="O12" s="47">
        <f t="shared" si="3"/>
        <v>0</v>
      </c>
      <c r="P12" s="57">
        <f t="shared" si="1"/>
        <v>0</v>
      </c>
      <c r="Q12" s="58"/>
      <c r="R12" s="58"/>
      <c r="S12" s="57">
        <f t="shared" si="4"/>
        <v>0</v>
      </c>
      <c r="T12" s="61"/>
      <c r="U12" s="61"/>
      <c r="V12" s="61"/>
      <c r="W12" s="61"/>
    </row>
    <row r="13" spans="1:23" ht="24">
      <c r="A13" s="159" t="s">
        <v>38</v>
      </c>
      <c r="B13" s="43"/>
      <c r="C13" s="43"/>
      <c r="D13" s="43"/>
      <c r="E13" s="43"/>
      <c r="F13" s="43"/>
      <c r="G13" s="43"/>
      <c r="H13" s="43"/>
      <c r="I13" s="43"/>
      <c r="J13" s="47">
        <f t="shared" si="2"/>
        <v>0</v>
      </c>
      <c r="K13" s="56">
        <f t="shared" si="0"/>
        <v>0</v>
      </c>
      <c r="L13" s="43"/>
      <c r="M13" s="43"/>
      <c r="N13" s="43"/>
      <c r="O13" s="47">
        <f t="shared" si="3"/>
        <v>0</v>
      </c>
      <c r="P13" s="57">
        <f t="shared" si="1"/>
        <v>0</v>
      </c>
      <c r="Q13" s="58"/>
      <c r="R13" s="58"/>
      <c r="S13" s="57">
        <f t="shared" si="4"/>
        <v>0</v>
      </c>
      <c r="T13" s="61"/>
      <c r="U13" s="61"/>
      <c r="V13" s="61"/>
      <c r="W13" s="61"/>
    </row>
    <row r="14" spans="1:23">
      <c r="A14" s="159" t="s">
        <v>39</v>
      </c>
      <c r="B14" s="43"/>
      <c r="C14" s="43"/>
      <c r="D14" s="43"/>
      <c r="E14" s="43"/>
      <c r="F14" s="43"/>
      <c r="G14" s="43"/>
      <c r="H14" s="43"/>
      <c r="I14" s="43"/>
      <c r="J14" s="47">
        <f t="shared" si="2"/>
        <v>0</v>
      </c>
      <c r="K14" s="56">
        <f t="shared" si="0"/>
        <v>0</v>
      </c>
      <c r="L14" s="43"/>
      <c r="M14" s="43"/>
      <c r="N14" s="43"/>
      <c r="O14" s="47">
        <f t="shared" si="3"/>
        <v>0</v>
      </c>
      <c r="P14" s="57">
        <f t="shared" si="1"/>
        <v>0</v>
      </c>
      <c r="Q14" s="58"/>
      <c r="R14" s="58"/>
      <c r="S14" s="57">
        <f t="shared" si="4"/>
        <v>0</v>
      </c>
      <c r="T14" s="61"/>
      <c r="U14" s="61"/>
      <c r="V14" s="61"/>
      <c r="W14" s="61"/>
    </row>
    <row r="15" spans="1:23">
      <c r="A15" s="159" t="s">
        <v>40</v>
      </c>
      <c r="B15" s="43"/>
      <c r="C15" s="43"/>
      <c r="D15" s="43"/>
      <c r="E15" s="43"/>
      <c r="F15" s="43"/>
      <c r="G15" s="43"/>
      <c r="H15" s="43"/>
      <c r="I15" s="43"/>
      <c r="J15" s="47">
        <f t="shared" si="2"/>
        <v>0</v>
      </c>
      <c r="K15" s="56">
        <f t="shared" si="0"/>
        <v>0</v>
      </c>
      <c r="L15" s="43"/>
      <c r="M15" s="43"/>
      <c r="N15" s="43"/>
      <c r="O15" s="47">
        <f t="shared" si="3"/>
        <v>0</v>
      </c>
      <c r="P15" s="57">
        <f t="shared" si="1"/>
        <v>0</v>
      </c>
      <c r="Q15" s="58"/>
      <c r="R15" s="58"/>
      <c r="S15" s="57">
        <f t="shared" si="4"/>
        <v>0</v>
      </c>
      <c r="T15" s="61"/>
      <c r="U15" s="61"/>
      <c r="V15" s="61"/>
      <c r="W15" s="61"/>
    </row>
    <row r="16" spans="1:23">
      <c r="A16" s="159" t="s">
        <v>41</v>
      </c>
      <c r="B16" s="43"/>
      <c r="C16" s="43"/>
      <c r="D16" s="43"/>
      <c r="E16" s="43"/>
      <c r="F16" s="43"/>
      <c r="G16" s="43"/>
      <c r="H16" s="43"/>
      <c r="I16" s="43"/>
      <c r="J16" s="47">
        <f t="shared" si="2"/>
        <v>0</v>
      </c>
      <c r="K16" s="56">
        <f t="shared" si="0"/>
        <v>0</v>
      </c>
      <c r="L16" s="43"/>
      <c r="M16" s="43"/>
      <c r="N16" s="43"/>
      <c r="O16" s="47">
        <f t="shared" si="3"/>
        <v>0</v>
      </c>
      <c r="P16" s="57">
        <f t="shared" si="1"/>
        <v>0</v>
      </c>
      <c r="Q16" s="58"/>
      <c r="R16" s="58"/>
      <c r="S16" s="57">
        <f t="shared" si="4"/>
        <v>0</v>
      </c>
      <c r="T16" s="61"/>
      <c r="U16" s="61"/>
      <c r="V16" s="61"/>
      <c r="W16" s="61"/>
    </row>
    <row r="17" spans="1:23" ht="24">
      <c r="A17" s="159" t="s">
        <v>42</v>
      </c>
      <c r="B17" s="43"/>
      <c r="C17" s="43"/>
      <c r="D17" s="43"/>
      <c r="E17" s="43"/>
      <c r="F17" s="43"/>
      <c r="G17" s="43"/>
      <c r="H17" s="43"/>
      <c r="I17" s="43"/>
      <c r="J17" s="47">
        <f t="shared" si="2"/>
        <v>0</v>
      </c>
      <c r="K17" s="56">
        <f t="shared" si="0"/>
        <v>0</v>
      </c>
      <c r="L17" s="43"/>
      <c r="M17" s="43"/>
      <c r="N17" s="43"/>
      <c r="O17" s="47">
        <f t="shared" si="3"/>
        <v>0</v>
      </c>
      <c r="P17" s="57">
        <f t="shared" si="1"/>
        <v>0</v>
      </c>
      <c r="Q17" s="58"/>
      <c r="R17" s="58"/>
      <c r="S17" s="57">
        <f t="shared" si="4"/>
        <v>0</v>
      </c>
      <c r="T17" s="61"/>
      <c r="U17" s="61"/>
      <c r="V17" s="61"/>
      <c r="W17" s="61"/>
    </row>
    <row r="18" spans="1:23" ht="24">
      <c r="A18" s="159" t="s">
        <v>43</v>
      </c>
      <c r="B18" s="43"/>
      <c r="C18" s="43"/>
      <c r="D18" s="43"/>
      <c r="E18" s="43"/>
      <c r="F18" s="43"/>
      <c r="G18" s="43"/>
      <c r="H18" s="43"/>
      <c r="I18" s="43"/>
      <c r="J18" s="47">
        <f t="shared" si="2"/>
        <v>0</v>
      </c>
      <c r="K18" s="56">
        <f>E18-(H18+I18)</f>
        <v>0</v>
      </c>
      <c r="L18" s="43"/>
      <c r="M18" s="43"/>
      <c r="N18" s="43"/>
      <c r="O18" s="47">
        <f t="shared" si="3"/>
        <v>0</v>
      </c>
      <c r="P18" s="57">
        <f t="shared" si="1"/>
        <v>0</v>
      </c>
      <c r="Q18" s="58"/>
      <c r="R18" s="58"/>
      <c r="S18" s="57">
        <f t="shared" si="4"/>
        <v>0</v>
      </c>
      <c r="T18" s="61"/>
      <c r="U18" s="61"/>
      <c r="V18" s="61"/>
      <c r="W18" s="61"/>
    </row>
    <row r="19" spans="1:23">
      <c r="A19" s="159" t="s">
        <v>128</v>
      </c>
      <c r="B19" s="43"/>
      <c r="C19" s="43"/>
      <c r="D19" s="43"/>
      <c r="E19" s="43"/>
      <c r="F19" s="43"/>
      <c r="G19" s="43"/>
      <c r="H19" s="43"/>
      <c r="I19" s="43"/>
      <c r="J19" s="47">
        <f t="shared" si="2"/>
        <v>0</v>
      </c>
      <c r="K19" s="56">
        <f t="shared" si="0"/>
        <v>0</v>
      </c>
      <c r="L19" s="43"/>
      <c r="M19" s="43"/>
      <c r="N19" s="43"/>
      <c r="O19" s="47">
        <f t="shared" si="3"/>
        <v>0</v>
      </c>
      <c r="P19" s="57">
        <f t="shared" si="1"/>
        <v>0</v>
      </c>
      <c r="Q19" s="58"/>
      <c r="R19" s="58"/>
      <c r="S19" s="57">
        <f t="shared" si="4"/>
        <v>0</v>
      </c>
      <c r="T19" s="61"/>
      <c r="U19" s="61"/>
      <c r="V19" s="61"/>
      <c r="W19" s="61"/>
    </row>
    <row r="20" spans="1:23" ht="24.75">
      <c r="A20" s="160" t="s">
        <v>44</v>
      </c>
      <c r="B20" s="43"/>
      <c r="C20" s="43"/>
      <c r="D20" s="43"/>
      <c r="E20" s="43"/>
      <c r="F20" s="43"/>
      <c r="G20" s="43"/>
      <c r="H20" s="43"/>
      <c r="I20" s="43"/>
      <c r="J20" s="47">
        <f t="shared" si="2"/>
        <v>0</v>
      </c>
      <c r="K20" s="56">
        <f t="shared" si="0"/>
        <v>0</v>
      </c>
      <c r="L20" s="49"/>
      <c r="M20" s="43"/>
      <c r="N20" s="43"/>
      <c r="O20" s="47">
        <f t="shared" si="3"/>
        <v>0</v>
      </c>
      <c r="P20" s="57">
        <f t="shared" si="1"/>
        <v>0</v>
      </c>
      <c r="Q20" s="58"/>
      <c r="R20" s="58"/>
      <c r="S20" s="57">
        <f t="shared" si="4"/>
        <v>0</v>
      </c>
      <c r="T20" s="61"/>
      <c r="U20" s="61"/>
      <c r="V20" s="61"/>
      <c r="W20" s="61"/>
    </row>
    <row r="21" spans="1:23" ht="24.75">
      <c r="A21" s="160" t="s">
        <v>45</v>
      </c>
      <c r="B21" s="43"/>
      <c r="C21" s="43"/>
      <c r="D21" s="43"/>
      <c r="E21" s="43"/>
      <c r="F21" s="43"/>
      <c r="G21" s="43"/>
      <c r="H21" s="43"/>
      <c r="I21" s="43"/>
      <c r="J21" s="47">
        <f t="shared" si="2"/>
        <v>0</v>
      </c>
      <c r="K21" s="56">
        <f t="shared" si="0"/>
        <v>0</v>
      </c>
      <c r="L21" s="49"/>
      <c r="M21" s="43"/>
      <c r="N21" s="43"/>
      <c r="O21" s="47">
        <f t="shared" si="3"/>
        <v>0</v>
      </c>
      <c r="P21" s="57">
        <f t="shared" si="1"/>
        <v>0</v>
      </c>
      <c r="Q21" s="58"/>
      <c r="R21" s="58"/>
      <c r="S21" s="57">
        <f t="shared" si="4"/>
        <v>0</v>
      </c>
      <c r="T21" s="61"/>
      <c r="U21" s="61"/>
      <c r="V21" s="61"/>
      <c r="W21" s="61"/>
    </row>
    <row r="22" spans="1:23" ht="24.75">
      <c r="A22" s="306" t="s">
        <v>1842</v>
      </c>
      <c r="B22" s="307"/>
      <c r="C22" s="307"/>
      <c r="D22" s="307"/>
      <c r="E22" s="307"/>
      <c r="F22" s="307"/>
      <c r="G22" s="307"/>
      <c r="H22" s="307"/>
      <c r="I22" s="307"/>
      <c r="J22" s="47">
        <f t="shared" si="2"/>
        <v>0</v>
      </c>
      <c r="K22" s="56">
        <f t="shared" si="0"/>
        <v>0</v>
      </c>
      <c r="L22" s="308"/>
      <c r="M22" s="307"/>
      <c r="N22" s="307"/>
      <c r="O22" s="47">
        <f t="shared" si="3"/>
        <v>0</v>
      </c>
      <c r="P22" s="57">
        <f t="shared" si="1"/>
        <v>0</v>
      </c>
      <c r="Q22" s="309"/>
      <c r="R22" s="309"/>
      <c r="S22" s="57">
        <f t="shared" si="4"/>
        <v>0</v>
      </c>
      <c r="T22" s="310"/>
      <c r="U22" s="310"/>
      <c r="V22" s="310"/>
      <c r="W22" s="310"/>
    </row>
    <row r="23" spans="1:23" ht="20.25" customHeight="1">
      <c r="A23" s="187" t="s">
        <v>88</v>
      </c>
      <c r="B23" s="47"/>
      <c r="C23" s="47"/>
      <c r="D23" s="47">
        <f t="shared" ref="D23:I23" si="5">SUM(D8:D22)</f>
        <v>0</v>
      </c>
      <c r="E23" s="47">
        <f t="shared" si="5"/>
        <v>0</v>
      </c>
      <c r="F23" s="47">
        <f t="shared" si="5"/>
        <v>0</v>
      </c>
      <c r="G23" s="47">
        <f t="shared" si="5"/>
        <v>0</v>
      </c>
      <c r="H23" s="47">
        <f t="shared" si="5"/>
        <v>0</v>
      </c>
      <c r="I23" s="47">
        <f t="shared" si="5"/>
        <v>0</v>
      </c>
      <c r="J23" s="47">
        <f t="shared" ref="J23:W23" si="6">SUM(J8:J22)</f>
        <v>0</v>
      </c>
      <c r="K23" s="56">
        <f t="shared" si="6"/>
        <v>0</v>
      </c>
      <c r="L23" s="47">
        <f t="shared" si="6"/>
        <v>0</v>
      </c>
      <c r="M23" s="47">
        <f t="shared" si="6"/>
        <v>0</v>
      </c>
      <c r="N23" s="47">
        <f t="shared" si="6"/>
        <v>0</v>
      </c>
      <c r="O23" s="47">
        <f t="shared" si="6"/>
        <v>0</v>
      </c>
      <c r="P23" s="57">
        <f t="shared" si="6"/>
        <v>0</v>
      </c>
      <c r="Q23" s="311">
        <f t="shared" si="6"/>
        <v>0</v>
      </c>
      <c r="R23" s="311">
        <f t="shared" si="6"/>
        <v>0</v>
      </c>
      <c r="S23" s="57">
        <f t="shared" si="6"/>
        <v>0</v>
      </c>
      <c r="T23" s="47">
        <f t="shared" si="6"/>
        <v>0</v>
      </c>
      <c r="U23" s="47">
        <f t="shared" si="6"/>
        <v>0</v>
      </c>
      <c r="V23" s="47">
        <f t="shared" si="6"/>
        <v>0</v>
      </c>
      <c r="W23" s="47">
        <f t="shared" si="6"/>
        <v>0</v>
      </c>
    </row>
    <row r="24" spans="1:23" ht="15.75" customHeight="1">
      <c r="A24" s="60" t="s">
        <v>129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5"/>
      <c r="R24" s="55"/>
      <c r="S24" s="55"/>
      <c r="T24" s="55"/>
      <c r="U24" s="55"/>
      <c r="V24" s="55"/>
      <c r="W24" s="55"/>
    </row>
    <row r="25" spans="1:23">
      <c r="A25" s="16"/>
    </row>
  </sheetData>
  <mergeCells count="5">
    <mergeCell ref="T6:W6"/>
    <mergeCell ref="D6:S6"/>
    <mergeCell ref="A6:A7"/>
    <mergeCell ref="B6:B7"/>
    <mergeCell ref="C6:C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view="pageBreakPreview" zoomScaleNormal="100" workbookViewId="0"/>
  </sheetViews>
  <sheetFormatPr defaultRowHeight="12.75"/>
  <cols>
    <col min="1" max="1" width="28" style="10" customWidth="1"/>
    <col min="2" max="2" width="15" style="10" customWidth="1"/>
    <col min="3" max="3" width="11.7109375" style="10" customWidth="1"/>
    <col min="4" max="4" width="8.140625" style="10" customWidth="1"/>
    <col min="5" max="5" width="13.140625" style="10" customWidth="1"/>
    <col min="6" max="6" width="10" style="10" customWidth="1"/>
    <col min="7" max="7" width="8" style="10" customWidth="1"/>
    <col min="8" max="8" width="14.28515625" style="10" customWidth="1"/>
    <col min="9" max="9" width="11.42578125" style="10" customWidth="1"/>
    <col min="10" max="16384" width="9.140625" style="10"/>
  </cols>
  <sheetData>
    <row r="1" spans="1:9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154"/>
    </row>
    <row r="2" spans="1:9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4"/>
    </row>
    <row r="3" spans="1:9">
      <c r="A3" s="156"/>
      <c r="B3" s="157" t="s">
        <v>173</v>
      </c>
      <c r="C3" s="148" t="str">
        <f>'Kadar.ode.'!C3</f>
        <v>01.01.2026.</v>
      </c>
      <c r="D3" s="152"/>
      <c r="E3" s="152"/>
      <c r="F3" s="152"/>
      <c r="G3" s="154"/>
    </row>
    <row r="4" spans="1:9" ht="14.25">
      <c r="A4" s="156"/>
      <c r="B4" s="157" t="s">
        <v>1804</v>
      </c>
      <c r="C4" s="149" t="s">
        <v>303</v>
      </c>
      <c r="D4" s="153"/>
      <c r="E4" s="153"/>
      <c r="F4" s="153"/>
      <c r="G4" s="155"/>
    </row>
    <row r="5" spans="1:9" ht="12" customHeight="1">
      <c r="A5" s="41"/>
      <c r="B5" s="6"/>
      <c r="C5" s="40"/>
      <c r="D5" s="31"/>
    </row>
    <row r="6" spans="1:9" ht="21.75" customHeight="1">
      <c r="A6" s="423" t="s">
        <v>32</v>
      </c>
      <c r="B6" s="423"/>
      <c r="C6" s="62"/>
      <c r="D6" s="62"/>
      <c r="E6" s="62"/>
      <c r="F6" s="62"/>
    </row>
    <row r="7" spans="1:9">
      <c r="A7" s="64" t="s">
        <v>130</v>
      </c>
      <c r="B7" s="68"/>
      <c r="C7" s="62"/>
      <c r="D7" s="62"/>
      <c r="E7" s="62"/>
      <c r="F7" s="62"/>
    </row>
    <row r="8" spans="1:9">
      <c r="A8" s="64" t="s">
        <v>131</v>
      </c>
      <c r="B8" s="68"/>
      <c r="C8" s="62"/>
      <c r="D8" s="62"/>
      <c r="E8" s="62"/>
      <c r="F8" s="62"/>
    </row>
    <row r="9" spans="1:9">
      <c r="A9" s="64" t="s">
        <v>88</v>
      </c>
      <c r="B9" s="68"/>
      <c r="C9" s="62"/>
      <c r="D9" s="62"/>
      <c r="E9" s="62"/>
      <c r="F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3"/>
    </row>
    <row r="11" spans="1:9" ht="57.75" customHeight="1">
      <c r="A11" s="422" t="s">
        <v>46</v>
      </c>
      <c r="B11" s="427" t="s">
        <v>181</v>
      </c>
      <c r="C11" s="427"/>
      <c r="D11" s="427"/>
      <c r="E11" s="427"/>
      <c r="F11" s="427"/>
      <c r="G11" s="427"/>
      <c r="H11" s="427" t="s">
        <v>178</v>
      </c>
      <c r="I11" s="427"/>
    </row>
    <row r="12" spans="1:9" ht="54.75" customHeight="1">
      <c r="A12" s="422"/>
      <c r="B12" s="186" t="s">
        <v>194</v>
      </c>
      <c r="C12" s="186" t="s">
        <v>49</v>
      </c>
      <c r="D12" s="186" t="s">
        <v>29</v>
      </c>
      <c r="E12" s="186" t="s">
        <v>195</v>
      </c>
      <c r="F12" s="186" t="s">
        <v>49</v>
      </c>
      <c r="G12" s="186" t="s">
        <v>29</v>
      </c>
      <c r="H12" s="186" t="s">
        <v>47</v>
      </c>
      <c r="I12" s="186" t="s">
        <v>50</v>
      </c>
    </row>
    <row r="13" spans="1:9">
      <c r="A13" s="181" t="s">
        <v>51</v>
      </c>
      <c r="B13" s="65"/>
      <c r="C13" s="65"/>
      <c r="D13" s="182">
        <f t="shared" ref="D13:D23" si="0">B13-C13</f>
        <v>0</v>
      </c>
      <c r="E13" s="66"/>
      <c r="F13" s="67"/>
      <c r="G13" s="182">
        <f t="shared" ref="G13:G23" si="1">E13-F13</f>
        <v>0</v>
      </c>
      <c r="H13" s="66"/>
      <c r="I13" s="67"/>
    </row>
    <row r="14" spans="1:9">
      <c r="A14" s="181" t="s">
        <v>48</v>
      </c>
      <c r="B14" s="65"/>
      <c r="C14" s="65"/>
      <c r="D14" s="182">
        <f t="shared" si="0"/>
        <v>0</v>
      </c>
      <c r="E14" s="66"/>
      <c r="F14" s="67"/>
      <c r="G14" s="182">
        <f t="shared" si="1"/>
        <v>0</v>
      </c>
      <c r="H14" s="66"/>
      <c r="I14" s="67"/>
    </row>
    <row r="15" spans="1:9">
      <c r="A15" s="181"/>
      <c r="B15" s="65"/>
      <c r="C15" s="65"/>
      <c r="D15" s="182">
        <f t="shared" si="0"/>
        <v>0</v>
      </c>
      <c r="E15" s="66"/>
      <c r="F15" s="67"/>
      <c r="G15" s="182">
        <f t="shared" si="1"/>
        <v>0</v>
      </c>
      <c r="H15" s="66"/>
      <c r="I15" s="67"/>
    </row>
    <row r="16" spans="1:9">
      <c r="A16" s="181"/>
      <c r="B16" s="65"/>
      <c r="C16" s="65"/>
      <c r="D16" s="182">
        <f t="shared" si="0"/>
        <v>0</v>
      </c>
      <c r="E16" s="66"/>
      <c r="F16" s="67"/>
      <c r="G16" s="182">
        <f t="shared" si="1"/>
        <v>0</v>
      </c>
      <c r="H16" s="66"/>
      <c r="I16" s="67"/>
    </row>
    <row r="17" spans="1:9">
      <c r="A17" s="181"/>
      <c r="B17" s="65"/>
      <c r="C17" s="65"/>
      <c r="D17" s="182">
        <f t="shared" si="0"/>
        <v>0</v>
      </c>
      <c r="E17" s="66"/>
      <c r="F17" s="67"/>
      <c r="G17" s="182">
        <f t="shared" si="1"/>
        <v>0</v>
      </c>
      <c r="H17" s="66"/>
      <c r="I17" s="67"/>
    </row>
    <row r="18" spans="1:9">
      <c r="A18" s="181"/>
      <c r="B18" s="65"/>
      <c r="C18" s="65"/>
      <c r="D18" s="182">
        <f t="shared" si="0"/>
        <v>0</v>
      </c>
      <c r="E18" s="66"/>
      <c r="F18" s="67"/>
      <c r="G18" s="182">
        <f t="shared" si="1"/>
        <v>0</v>
      </c>
      <c r="H18" s="66"/>
      <c r="I18" s="67"/>
    </row>
    <row r="19" spans="1:9">
      <c r="A19" s="181"/>
      <c r="B19" s="65"/>
      <c r="C19" s="65"/>
      <c r="D19" s="182">
        <f t="shared" si="0"/>
        <v>0</v>
      </c>
      <c r="E19" s="66"/>
      <c r="F19" s="67"/>
      <c r="G19" s="182">
        <f t="shared" si="1"/>
        <v>0</v>
      </c>
      <c r="H19" s="66"/>
      <c r="I19" s="67"/>
    </row>
    <row r="20" spans="1:9">
      <c r="A20" s="181"/>
      <c r="B20" s="65"/>
      <c r="C20" s="65"/>
      <c r="D20" s="182">
        <f t="shared" si="0"/>
        <v>0</v>
      </c>
      <c r="E20" s="66"/>
      <c r="F20" s="67"/>
      <c r="G20" s="182">
        <f t="shared" si="1"/>
        <v>0</v>
      </c>
      <c r="H20" s="66"/>
      <c r="I20" s="67"/>
    </row>
    <row r="21" spans="1:9" s="34" customFormat="1">
      <c r="A21" s="183"/>
      <c r="B21" s="65"/>
      <c r="C21" s="65"/>
      <c r="D21" s="182">
        <f t="shared" si="0"/>
        <v>0</v>
      </c>
      <c r="E21" s="66"/>
      <c r="F21" s="67"/>
      <c r="G21" s="182">
        <f t="shared" si="1"/>
        <v>0</v>
      </c>
      <c r="H21" s="66"/>
      <c r="I21" s="67"/>
    </row>
    <row r="22" spans="1:9" s="34" customFormat="1">
      <c r="A22" s="183"/>
      <c r="B22" s="65"/>
      <c r="C22" s="65"/>
      <c r="D22" s="182">
        <f t="shared" si="0"/>
        <v>0</v>
      </c>
      <c r="E22" s="66"/>
      <c r="F22" s="67"/>
      <c r="G22" s="182">
        <f t="shared" si="1"/>
        <v>0</v>
      </c>
      <c r="H22" s="66"/>
      <c r="I22" s="67"/>
    </row>
    <row r="23" spans="1:9" s="34" customFormat="1">
      <c r="A23" s="184" t="s">
        <v>2</v>
      </c>
      <c r="B23" s="68">
        <f>SUM(B13:B22)</f>
        <v>0</v>
      </c>
      <c r="C23" s="68">
        <f>SUM(C13:C22)</f>
        <v>0</v>
      </c>
      <c r="D23" s="185">
        <f t="shared" si="0"/>
        <v>0</v>
      </c>
      <c r="E23" s="68">
        <f>SUM(E13:E22)</f>
        <v>0</v>
      </c>
      <c r="F23" s="68">
        <f>SUM(F13:F22)</f>
        <v>0</v>
      </c>
      <c r="G23" s="185">
        <f t="shared" si="1"/>
        <v>0</v>
      </c>
      <c r="H23" s="68">
        <f>SUM(H13:H22)</f>
        <v>0</v>
      </c>
      <c r="I23" s="68">
        <f>SUM(I13:I22)</f>
        <v>0</v>
      </c>
    </row>
  </sheetData>
  <mergeCells count="4">
    <mergeCell ref="A6:B6"/>
    <mergeCell ref="A11:A12"/>
    <mergeCell ref="B11:G11"/>
    <mergeCell ref="H11:I11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zoomScaleNormal="100" zoomScaleSheetLayoutView="100" workbookViewId="0"/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156"/>
      <c r="B1" s="157" t="s">
        <v>171</v>
      </c>
      <c r="C1" s="148" t="str">
        <f>'Kadar.ode.'!C1</f>
        <v>Унети назив здравствене установе</v>
      </c>
      <c r="D1" s="152"/>
      <c r="E1" s="152"/>
      <c r="F1" s="152"/>
      <c r="G1" s="286"/>
      <c r="H1" s="294"/>
      <c r="I1" s="291"/>
      <c r="J1" s="289"/>
      <c r="K1" s="289"/>
      <c r="L1" s="35"/>
      <c r="M1" s="35"/>
      <c r="N1" s="35"/>
      <c r="O1" s="35"/>
      <c r="P1" s="35"/>
      <c r="Q1" s="35"/>
    </row>
    <row r="2" spans="1:17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285"/>
      <c r="H2" s="294"/>
      <c r="I2" s="292"/>
      <c r="J2" s="289"/>
      <c r="K2" s="287"/>
      <c r="L2" s="35"/>
      <c r="M2" s="35"/>
    </row>
    <row r="3" spans="1:17">
      <c r="A3" s="156"/>
      <c r="B3" s="157" t="s">
        <v>173</v>
      </c>
      <c r="C3" s="148" t="str">
        <f>'Kadar.ode.'!C3</f>
        <v>01.01.2026.</v>
      </c>
      <c r="D3" s="152"/>
      <c r="E3" s="152"/>
      <c r="F3" s="152"/>
      <c r="G3" s="152"/>
      <c r="H3" s="294"/>
      <c r="I3" s="292"/>
      <c r="J3" s="289"/>
      <c r="K3" s="287"/>
      <c r="L3" s="35"/>
      <c r="M3" s="35"/>
      <c r="N3" s="35"/>
      <c r="O3" s="35"/>
      <c r="P3" s="35"/>
      <c r="Q3" s="35"/>
    </row>
    <row r="4" spans="1:17" ht="14.25">
      <c r="A4" s="156"/>
      <c r="B4" s="157" t="s">
        <v>1805</v>
      </c>
      <c r="C4" s="149" t="s">
        <v>196</v>
      </c>
      <c r="D4" s="153"/>
      <c r="E4" s="153"/>
      <c r="F4" s="153"/>
      <c r="G4" s="153"/>
      <c r="H4" s="295"/>
      <c r="I4" s="292"/>
      <c r="J4" s="289"/>
      <c r="K4" s="287"/>
      <c r="L4" s="35"/>
      <c r="M4" s="35"/>
      <c r="N4" s="35"/>
      <c r="O4" s="35"/>
      <c r="P4" s="35"/>
      <c r="Q4" s="35"/>
    </row>
    <row r="5" spans="1:17">
      <c r="A5" s="284"/>
      <c r="B5" s="284"/>
      <c r="C5" s="284"/>
      <c r="D5" s="284"/>
      <c r="E5" s="284"/>
      <c r="F5" s="284"/>
      <c r="G5" s="300"/>
      <c r="H5" s="296"/>
      <c r="I5" s="293"/>
      <c r="J5" s="290"/>
      <c r="K5" s="288"/>
    </row>
    <row r="6" spans="1:17" ht="193.5" customHeight="1" thickBot="1">
      <c r="A6" s="297"/>
      <c r="B6" s="297"/>
      <c r="C6" s="298" t="s">
        <v>1838</v>
      </c>
      <c r="D6" s="298" t="s">
        <v>49</v>
      </c>
      <c r="E6" s="298" t="s">
        <v>66</v>
      </c>
      <c r="F6" s="298" t="s">
        <v>178</v>
      </c>
      <c r="G6" s="298" t="s">
        <v>197</v>
      </c>
      <c r="H6" s="305" t="s">
        <v>1841</v>
      </c>
      <c r="I6" s="305" t="s">
        <v>1840</v>
      </c>
      <c r="J6" s="299" t="s">
        <v>1839</v>
      </c>
      <c r="K6" s="283" t="s">
        <v>1837</v>
      </c>
    </row>
    <row r="7" spans="1:17" ht="6" customHeight="1" thickTop="1" thickBot="1">
      <c r="A7" s="36"/>
      <c r="B7" s="36"/>
      <c r="C7" s="36"/>
      <c r="D7" s="36"/>
      <c r="E7" s="36"/>
      <c r="F7" s="36"/>
      <c r="G7" s="36"/>
      <c r="H7" s="36"/>
      <c r="I7" s="303"/>
      <c r="J7" s="304"/>
      <c r="K7" s="302"/>
    </row>
    <row r="8" spans="1:17" ht="16.5" thickTop="1" thickBot="1">
      <c r="A8" s="301" t="s">
        <v>60</v>
      </c>
      <c r="B8" s="36"/>
      <c r="C8" s="36">
        <f>SUM('Kadar.ode.'!I25,'Kadar.dne.bol.dij.'!E18,'Kadar.zaj.med.del.'!D23)</f>
        <v>0</v>
      </c>
      <c r="D8" s="69">
        <f>IF('Kadar.zaj.med.del.'!E11&gt;='Kadar.zaj.med.del.'!J11,SUM('Kadar.ode.'!P25,'Kadar.dne.bol.dij.'!H18,'Kadar.zaj.med.del.'!J23)-'Kadar.zaj.med.del.'!J11-'Kadar.zaj.med.del.'!J18,IF((('Kadar.zaj.med.del.'!E11+'Kadar.zaj.med.del.'!D11)&lt;='Kadar.zaj.med.del.'!J11),SUM('Kadar.ode.'!P25,'Kadar.dne.bol.dij.'!H18,'Kadar.zaj.med.del.'!J23)-'Kadar.zaj.med.del.'!J18-('Kadar.zaj.med.del.'!J11-'Kadar.zaj.med.del.'!D11),SUM('Kadar.ode.'!P25,'Kadar.dne.bol.dij.'!H18,'Kadar.zaj.med.del.'!J23)-'Kadar.zaj.med.del.'!J18-'Kadar.zaj.med.del.'!E11))</f>
        <v>0</v>
      </c>
      <c r="E8" s="69">
        <f t="shared" ref="E8:E13" si="0">C8-D8</f>
        <v>0</v>
      </c>
      <c r="F8" s="36">
        <f>SUM('Kadar.ode.'!AD25,'Kadar.dne.bol.dij.'!P18,'Kadar.zaj.med.del.'!T23)</f>
        <v>0</v>
      </c>
      <c r="G8" s="36">
        <f t="shared" ref="G8:G13" si="1">SUM(C8,F8)</f>
        <v>0</v>
      </c>
      <c r="H8" s="36">
        <v>0</v>
      </c>
      <c r="I8" s="282">
        <v>0</v>
      </c>
      <c r="J8" s="282">
        <v>0</v>
      </c>
      <c r="K8" s="282">
        <f>C8+J8</f>
        <v>0</v>
      </c>
    </row>
    <row r="9" spans="1:17" ht="16.5" thickTop="1" thickBot="1">
      <c r="A9" s="301" t="s">
        <v>61</v>
      </c>
      <c r="B9" s="36"/>
      <c r="C9" s="36">
        <f>SUM('Kadar.zaj.med.del.'!E23)</f>
        <v>0</v>
      </c>
      <c r="D9" s="36">
        <f>IF('Kadar.zaj.med.del.'!D11+'Kadar.zaj.med.del.'!E11&lt;='Kadar.zaj.med.del.'!J11,SUM('Kadar.zaj.med.del.'!J18+'Kadar.zaj.med.del.'!J11-'Kadar.zaj.med.del.'!D11),IF('Kadar.zaj.med.del.'!E11&gt;'Kadar.zaj.med.del.'!J11,SUM('Kadar.zaj.med.del.'!J18+'Kadar.zaj.med.del.'!J11),SUM('Kadar.zaj.med.del.'!J18+'Kadar.zaj.med.del.'!E11)))</f>
        <v>0</v>
      </c>
      <c r="E9" s="36">
        <f t="shared" si="0"/>
        <v>0</v>
      </c>
      <c r="F9" s="36">
        <f>SUM('Kadar.zaj.med.del.'!U23)</f>
        <v>0</v>
      </c>
      <c r="G9" s="36">
        <f t="shared" si="1"/>
        <v>0</v>
      </c>
      <c r="H9" s="36">
        <v>0</v>
      </c>
      <c r="I9" s="36">
        <v>0</v>
      </c>
      <c r="J9" s="282">
        <v>0</v>
      </c>
      <c r="K9" s="36">
        <f t="shared" ref="K9:K14" si="2">C9+J9</f>
        <v>0</v>
      </c>
    </row>
    <row r="10" spans="1:17" ht="31.5" thickTop="1" thickBot="1">
      <c r="A10" s="301" t="s">
        <v>62</v>
      </c>
      <c r="B10" s="36"/>
      <c r="C10" s="36">
        <f>SUM('Kadar.ode.'!R25,'Kadar.dne.bol.dij.'!J18,'Kadar.zaj.med.del.'!L23)</f>
        <v>0</v>
      </c>
      <c r="D10" s="69">
        <f>SUM('Kadar.ode.'!X25,'Kadar.dne.bol.dij.'!K18,'Kadar.zaj.med.del.'!O23)</f>
        <v>0</v>
      </c>
      <c r="E10" s="36">
        <f t="shared" si="0"/>
        <v>0</v>
      </c>
      <c r="F10" s="36">
        <f>SUM('Kadar.ode.'!AE25,'Kadar.dne.bol.dij.'!Q18,'Kadar.zaj.med.del.'!V23)</f>
        <v>0</v>
      </c>
      <c r="G10" s="36">
        <f t="shared" si="1"/>
        <v>0</v>
      </c>
      <c r="H10" s="36">
        <v>0</v>
      </c>
      <c r="I10" s="36">
        <v>0</v>
      </c>
      <c r="J10" s="282">
        <v>0</v>
      </c>
      <c r="K10" s="36">
        <f t="shared" si="2"/>
        <v>0</v>
      </c>
    </row>
    <row r="11" spans="1:17" ht="31.5" thickTop="1" thickBot="1">
      <c r="A11" s="301" t="s">
        <v>63</v>
      </c>
      <c r="B11" s="36"/>
      <c r="C11" s="36">
        <f>SUM('Kadar.ode.'!Z25,'Kadar.dne.bol.dij.'!M18,'Kadar.zaj.med.del.'!Q23)</f>
        <v>0</v>
      </c>
      <c r="D11" s="36">
        <f>SUM('Kadar.ode.'!AA25,'Kadar.ode.'!AB25,'Kadar.dne.bol.dij.'!N18,'Kadar.zaj.med.del.'!R23)</f>
        <v>0</v>
      </c>
      <c r="E11" s="36">
        <f t="shared" si="0"/>
        <v>0</v>
      </c>
      <c r="F11" s="36">
        <f>SUM('Kadar.ode.'!AF25,'Kadar.dne.bol.dij.'!R18,'Kadar.zaj.med.del.'!W23)</f>
        <v>0</v>
      </c>
      <c r="G11" s="36">
        <f t="shared" si="1"/>
        <v>0</v>
      </c>
      <c r="H11" s="36">
        <v>0</v>
      </c>
      <c r="I11" s="36">
        <v>0</v>
      </c>
      <c r="J11" s="282">
        <v>0</v>
      </c>
      <c r="K11" s="36">
        <f t="shared" si="2"/>
        <v>0</v>
      </c>
    </row>
    <row r="12" spans="1:17" ht="46.5" thickTop="1" thickBot="1">
      <c r="A12" s="301" t="s">
        <v>64</v>
      </c>
      <c r="B12" s="36"/>
      <c r="C12" s="36">
        <f>SUM('Kadar.nem.'!B23)</f>
        <v>0</v>
      </c>
      <c r="D12" s="36">
        <f>SUM('Kadar.nem.'!C23)</f>
        <v>0</v>
      </c>
      <c r="E12" s="36">
        <f t="shared" si="0"/>
        <v>0</v>
      </c>
      <c r="F12" s="36">
        <f>SUM('Kadar.nem.'!H23)</f>
        <v>0</v>
      </c>
      <c r="G12" s="36">
        <f t="shared" si="1"/>
        <v>0</v>
      </c>
      <c r="H12" s="36">
        <v>0</v>
      </c>
      <c r="I12" s="36">
        <v>0</v>
      </c>
      <c r="J12" s="282">
        <v>0</v>
      </c>
      <c r="K12" s="36">
        <f t="shared" si="2"/>
        <v>0</v>
      </c>
    </row>
    <row r="13" spans="1:17" ht="46.5" thickTop="1" thickBot="1">
      <c r="A13" s="301" t="s">
        <v>65</v>
      </c>
      <c r="B13" s="36"/>
      <c r="C13" s="36">
        <f>SUM('Kadar.nem.'!E23)</f>
        <v>0</v>
      </c>
      <c r="D13" s="36">
        <f>SUM('Kadar.nem.'!F23)</f>
        <v>0</v>
      </c>
      <c r="E13" s="36">
        <f t="shared" si="0"/>
        <v>0</v>
      </c>
      <c r="F13" s="36">
        <f>SUM('Kadar.nem.'!I23)</f>
        <v>0</v>
      </c>
      <c r="G13" s="36">
        <f t="shared" si="1"/>
        <v>0</v>
      </c>
      <c r="H13" s="36">
        <v>0</v>
      </c>
      <c r="I13" s="36">
        <v>0</v>
      </c>
      <c r="J13" s="282">
        <v>0</v>
      </c>
      <c r="K13" s="36">
        <f t="shared" si="2"/>
        <v>0</v>
      </c>
    </row>
    <row r="14" spans="1:17" ht="16.5" thickTop="1" thickBot="1">
      <c r="A14" s="301" t="s">
        <v>2</v>
      </c>
      <c r="B14" s="36"/>
      <c r="C14" s="36">
        <f>SUM(C8:C13)</f>
        <v>0</v>
      </c>
      <c r="D14" s="36">
        <f>SUM(D8:D13)</f>
        <v>0</v>
      </c>
      <c r="E14" s="36">
        <f>SUM(E8:E13)</f>
        <v>0</v>
      </c>
      <c r="F14" s="36">
        <f>SUM(F8:F13)</f>
        <v>0</v>
      </c>
      <c r="G14" s="36">
        <f>SUM(G8:G13)</f>
        <v>0</v>
      </c>
      <c r="H14" s="36">
        <v>0</v>
      </c>
      <c r="I14" s="36">
        <v>0</v>
      </c>
      <c r="J14" s="282">
        <v>0</v>
      </c>
      <c r="K14" s="36">
        <f t="shared" si="2"/>
        <v>0</v>
      </c>
    </row>
    <row r="15" spans="1:17" ht="13.5" thickTop="1"/>
  </sheetData>
  <phoneticPr fontId="11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view="pageBreakPreview" zoomScale="60" zoomScaleNormal="100" workbookViewId="0">
      <selection activeCell="I2" sqref="I2"/>
    </sheetView>
  </sheetViews>
  <sheetFormatPr defaultRowHeight="12.75"/>
  <cols>
    <col min="1" max="1" width="7.5703125" customWidth="1"/>
    <col min="2" max="2" width="26.7109375" customWidth="1"/>
    <col min="9" max="9" width="7.5703125" customWidth="1"/>
    <col min="10" max="10" width="7.7109375" customWidth="1"/>
    <col min="11" max="11" width="8.140625" customWidth="1"/>
  </cols>
  <sheetData>
    <row r="1" spans="1:12">
      <c r="A1" s="156"/>
      <c r="B1" s="157" t="s">
        <v>171</v>
      </c>
      <c r="C1" s="148" t="s">
        <v>1916</v>
      </c>
      <c r="D1" s="152"/>
      <c r="E1" s="152"/>
      <c r="F1" s="152"/>
      <c r="G1" s="154"/>
    </row>
    <row r="2" spans="1:12">
      <c r="A2" s="156"/>
      <c r="B2" s="157" t="s">
        <v>172</v>
      </c>
      <c r="C2" s="148"/>
      <c r="D2" s="152"/>
      <c r="E2" s="152"/>
      <c r="F2" s="152"/>
      <c r="G2" s="154"/>
    </row>
    <row r="3" spans="1:12">
      <c r="A3" s="156"/>
      <c r="B3" s="157"/>
      <c r="C3" s="148"/>
      <c r="D3" s="152"/>
      <c r="E3" s="152"/>
      <c r="F3" s="152"/>
      <c r="G3" s="154"/>
    </row>
    <row r="4" spans="1:12" ht="14.25">
      <c r="A4" s="156"/>
      <c r="B4" s="157" t="s">
        <v>1806</v>
      </c>
      <c r="C4" s="149" t="s">
        <v>203</v>
      </c>
      <c r="D4" s="153"/>
      <c r="E4" s="153"/>
      <c r="F4" s="153"/>
      <c r="G4" s="155"/>
    </row>
    <row r="6" spans="1:12" ht="33.75" customHeight="1">
      <c r="A6" s="434" t="s">
        <v>169</v>
      </c>
      <c r="B6" s="434" t="s">
        <v>56</v>
      </c>
      <c r="C6" s="436" t="s">
        <v>198</v>
      </c>
      <c r="D6" s="437"/>
      <c r="E6" s="419" t="s">
        <v>199</v>
      </c>
      <c r="F6" s="419"/>
      <c r="G6" s="419" t="s">
        <v>202</v>
      </c>
      <c r="H6" s="419"/>
      <c r="I6" s="419" t="s">
        <v>200</v>
      </c>
      <c r="J6" s="419"/>
      <c r="K6" s="419" t="s">
        <v>201</v>
      </c>
      <c r="L6" s="419"/>
    </row>
    <row r="7" spans="1:12" ht="27.75" customHeight="1" thickBot="1">
      <c r="A7" s="435"/>
      <c r="B7" s="435"/>
      <c r="C7" s="86" t="s">
        <v>1</v>
      </c>
      <c r="D7" s="87" t="s">
        <v>0</v>
      </c>
      <c r="E7" s="313" t="s">
        <v>1897</v>
      </c>
      <c r="F7" s="313" t="s">
        <v>1898</v>
      </c>
      <c r="G7" s="313" t="s">
        <v>1897</v>
      </c>
      <c r="H7" s="313" t="s">
        <v>1898</v>
      </c>
      <c r="I7" s="313" t="s">
        <v>1897</v>
      </c>
      <c r="J7" s="313" t="s">
        <v>1898</v>
      </c>
      <c r="K7" s="313" t="s">
        <v>1897</v>
      </c>
      <c r="L7" s="313" t="s">
        <v>1898</v>
      </c>
    </row>
    <row r="8" spans="1:12" ht="13.5" thickTop="1">
      <c r="A8" s="194"/>
      <c r="B8" s="75"/>
      <c r="C8" s="115" t="s">
        <v>2</v>
      </c>
      <c r="D8" s="85">
        <v>20</v>
      </c>
      <c r="E8" s="76">
        <v>312</v>
      </c>
      <c r="F8" s="76">
        <v>325</v>
      </c>
      <c r="G8" s="76">
        <v>1819</v>
      </c>
      <c r="H8" s="76">
        <v>2000</v>
      </c>
      <c r="I8" s="382">
        <f>G8/E8</f>
        <v>5.8301282051282053</v>
      </c>
      <c r="J8" s="382">
        <f>H8/F8</f>
        <v>6.1538461538461542</v>
      </c>
      <c r="K8" s="382">
        <f>G8/(365*D8)*100</f>
        <v>24.917808219178081</v>
      </c>
      <c r="L8" s="382">
        <f>H8/(365*D8)*100</f>
        <v>27.397260273972602</v>
      </c>
    </row>
    <row r="9" spans="1:12">
      <c r="A9" s="194"/>
      <c r="B9" s="75"/>
      <c r="C9" s="116" t="s">
        <v>4</v>
      </c>
      <c r="D9" s="76"/>
      <c r="E9" s="76"/>
      <c r="F9" s="76"/>
      <c r="G9" s="76"/>
      <c r="H9" s="76"/>
      <c r="I9" s="382"/>
      <c r="J9" s="382"/>
      <c r="K9" s="382"/>
      <c r="L9" s="382"/>
    </row>
    <row r="10" spans="1:12">
      <c r="A10" s="194"/>
      <c r="B10" s="75"/>
      <c r="C10" s="116" t="s">
        <v>5</v>
      </c>
      <c r="D10" s="76">
        <v>3</v>
      </c>
      <c r="E10" s="76">
        <v>36</v>
      </c>
      <c r="F10" s="76">
        <v>25</v>
      </c>
      <c r="G10" s="76">
        <v>59</v>
      </c>
      <c r="H10" s="76">
        <v>60</v>
      </c>
      <c r="I10" s="382">
        <f>G10/E10</f>
        <v>1.6388888888888888</v>
      </c>
      <c r="J10" s="382">
        <f>H10/F10</f>
        <v>2.4</v>
      </c>
      <c r="K10" s="382">
        <f>G10/(365*D10)*100</f>
        <v>5.3881278538812785</v>
      </c>
      <c r="L10" s="382">
        <f>H10/(365*D10)*100</f>
        <v>5.4794520547945202</v>
      </c>
    </row>
    <row r="11" spans="1:12" ht="13.5" thickBot="1">
      <c r="A11" s="195"/>
      <c r="B11" s="78"/>
      <c r="C11" s="117" t="s">
        <v>9</v>
      </c>
      <c r="D11" s="79">
        <v>17</v>
      </c>
      <c r="E11" s="79">
        <v>276</v>
      </c>
      <c r="F11" s="79">
        <v>300</v>
      </c>
      <c r="G11" s="79">
        <v>1760</v>
      </c>
      <c r="H11" s="79">
        <v>1940</v>
      </c>
      <c r="I11" s="382">
        <f>G11/E11</f>
        <v>6.3768115942028984</v>
      </c>
      <c r="J11" s="383">
        <f>H11/F11</f>
        <v>6.4666666666666668</v>
      </c>
      <c r="K11" s="382">
        <f>G11/(365*D11)*100</f>
        <v>28.364222401289286</v>
      </c>
      <c r="L11" s="383">
        <f>H11/(365*D11)*100</f>
        <v>31.26510878323932</v>
      </c>
    </row>
    <row r="12" spans="1:12" ht="13.5" thickTop="1">
      <c r="A12" s="194"/>
      <c r="B12" s="75"/>
      <c r="C12" s="118" t="s">
        <v>2</v>
      </c>
      <c r="D12" s="76"/>
      <c r="E12" s="76"/>
      <c r="F12" s="76"/>
      <c r="G12" s="76"/>
      <c r="H12" s="76"/>
      <c r="I12" s="82"/>
      <c r="J12" s="82"/>
      <c r="K12" s="77"/>
      <c r="L12" s="77"/>
    </row>
    <row r="13" spans="1:12">
      <c r="A13" s="194"/>
      <c r="B13" s="75"/>
      <c r="C13" s="116" t="s">
        <v>4</v>
      </c>
      <c r="D13" s="76"/>
      <c r="E13" s="76"/>
      <c r="F13" s="76"/>
      <c r="G13" s="76"/>
      <c r="H13" s="76"/>
      <c r="I13" s="77"/>
      <c r="J13" s="77"/>
      <c r="K13" s="77"/>
      <c r="L13" s="77"/>
    </row>
    <row r="14" spans="1:12">
      <c r="A14" s="194"/>
      <c r="B14" s="75"/>
      <c r="C14" s="116" t="s">
        <v>5</v>
      </c>
      <c r="D14" s="76"/>
      <c r="E14" s="76"/>
      <c r="F14" s="76"/>
      <c r="G14" s="76"/>
      <c r="H14" s="76"/>
      <c r="I14" s="77"/>
      <c r="J14" s="77"/>
      <c r="K14" s="77"/>
      <c r="L14" s="77"/>
    </row>
    <row r="15" spans="1:12" ht="13.5" thickBot="1">
      <c r="A15" s="195"/>
      <c r="B15" s="78"/>
      <c r="C15" s="117" t="s">
        <v>9</v>
      </c>
      <c r="D15" s="79"/>
      <c r="E15" s="79"/>
      <c r="F15" s="79"/>
      <c r="G15" s="79"/>
      <c r="H15" s="79"/>
      <c r="I15" s="80"/>
      <c r="J15" s="81"/>
      <c r="K15" s="80"/>
      <c r="L15" s="81"/>
    </row>
    <row r="16" spans="1:12" ht="13.5" thickTop="1">
      <c r="A16" s="194"/>
      <c r="B16" s="75"/>
      <c r="C16" s="118" t="s">
        <v>2</v>
      </c>
      <c r="D16" s="76"/>
      <c r="E16" s="76"/>
      <c r="F16" s="76"/>
      <c r="G16" s="76"/>
      <c r="H16" s="76"/>
      <c r="I16" s="82"/>
      <c r="J16" s="82"/>
      <c r="K16" s="77"/>
      <c r="L16" s="77"/>
    </row>
    <row r="17" spans="1:12">
      <c r="A17" s="194"/>
      <c r="B17" s="75"/>
      <c r="C17" s="116" t="s">
        <v>4</v>
      </c>
      <c r="D17" s="76"/>
      <c r="E17" s="76"/>
      <c r="F17" s="76"/>
      <c r="G17" s="76"/>
      <c r="H17" s="76"/>
      <c r="I17" s="77"/>
      <c r="J17" s="77"/>
      <c r="K17" s="77"/>
      <c r="L17" s="77"/>
    </row>
    <row r="18" spans="1:12">
      <c r="A18" s="194"/>
      <c r="B18" s="75"/>
      <c r="C18" s="116" t="s">
        <v>5</v>
      </c>
      <c r="D18" s="76"/>
      <c r="E18" s="76"/>
      <c r="F18" s="76"/>
      <c r="G18" s="76"/>
      <c r="H18" s="76"/>
      <c r="I18" s="77"/>
      <c r="J18" s="77"/>
      <c r="K18" s="77"/>
      <c r="L18" s="77"/>
    </row>
    <row r="19" spans="1:12" ht="13.5" thickBot="1">
      <c r="A19" s="195"/>
      <c r="B19" s="78"/>
      <c r="C19" s="117" t="s">
        <v>9</v>
      </c>
      <c r="D19" s="79"/>
      <c r="E19" s="79"/>
      <c r="F19" s="79"/>
      <c r="G19" s="79"/>
      <c r="H19" s="79"/>
      <c r="I19" s="80"/>
      <c r="J19" s="81"/>
      <c r="K19" s="80"/>
      <c r="L19" s="81"/>
    </row>
    <row r="20" spans="1:12" ht="13.5" thickTop="1">
      <c r="A20" s="194"/>
      <c r="B20" s="75"/>
      <c r="C20" s="118" t="s">
        <v>2</v>
      </c>
      <c r="D20" s="76"/>
      <c r="E20" s="76"/>
      <c r="F20" s="76"/>
      <c r="G20" s="76"/>
      <c r="H20" s="76"/>
      <c r="I20" s="82"/>
      <c r="J20" s="82"/>
      <c r="K20" s="77"/>
      <c r="L20" s="77"/>
    </row>
    <row r="21" spans="1:12">
      <c r="A21" s="194"/>
      <c r="B21" s="75"/>
      <c r="C21" s="116" t="s">
        <v>4</v>
      </c>
      <c r="D21" s="76"/>
      <c r="E21" s="76"/>
      <c r="F21" s="76"/>
      <c r="G21" s="76"/>
      <c r="H21" s="76"/>
      <c r="I21" s="77"/>
      <c r="J21" s="77"/>
      <c r="K21" s="77"/>
      <c r="L21" s="77"/>
    </row>
    <row r="22" spans="1:12">
      <c r="A22" s="194"/>
      <c r="B22" s="75"/>
      <c r="C22" s="116" t="s">
        <v>5</v>
      </c>
      <c r="D22" s="76"/>
      <c r="E22" s="76"/>
      <c r="F22" s="76"/>
      <c r="G22" s="76"/>
      <c r="H22" s="76"/>
      <c r="I22" s="77"/>
      <c r="J22" s="77"/>
      <c r="K22" s="77"/>
      <c r="L22" s="77"/>
    </row>
    <row r="23" spans="1:12" ht="13.5" thickBot="1">
      <c r="A23" s="195"/>
      <c r="B23" s="78"/>
      <c r="C23" s="117" t="s">
        <v>9</v>
      </c>
      <c r="D23" s="79"/>
      <c r="E23" s="79"/>
      <c r="F23" s="79"/>
      <c r="G23" s="79"/>
      <c r="H23" s="79"/>
      <c r="I23" s="80"/>
      <c r="J23" s="81"/>
      <c r="K23" s="80"/>
      <c r="L23" s="81"/>
    </row>
    <row r="24" spans="1:12" ht="13.5" thickTop="1">
      <c r="A24" s="196"/>
      <c r="B24" s="83"/>
      <c r="C24" s="119" t="s">
        <v>2</v>
      </c>
      <c r="D24" s="84"/>
      <c r="E24" s="84"/>
      <c r="F24" s="84"/>
      <c r="G24" s="84"/>
      <c r="H24" s="84"/>
      <c r="I24" s="82"/>
      <c r="J24" s="82"/>
      <c r="K24" s="77"/>
      <c r="L24" s="77"/>
    </row>
    <row r="25" spans="1:12">
      <c r="A25" s="194"/>
      <c r="B25" s="75"/>
      <c r="C25" s="116" t="s">
        <v>4</v>
      </c>
      <c r="D25" s="76"/>
      <c r="E25" s="76"/>
      <c r="F25" s="76"/>
      <c r="G25" s="76"/>
      <c r="H25" s="76"/>
      <c r="I25" s="77"/>
      <c r="J25" s="77"/>
      <c r="K25" s="77"/>
      <c r="L25" s="77"/>
    </row>
    <row r="26" spans="1:12">
      <c r="A26" s="194"/>
      <c r="B26" s="75"/>
      <c r="C26" s="116" t="s">
        <v>5</v>
      </c>
      <c r="D26" s="76"/>
      <c r="E26" s="76"/>
      <c r="F26" s="76"/>
      <c r="G26" s="76"/>
      <c r="H26" s="76"/>
      <c r="I26" s="77"/>
      <c r="J26" s="77"/>
      <c r="K26" s="77"/>
      <c r="L26" s="77"/>
    </row>
    <row r="27" spans="1:12" ht="13.5" thickBot="1">
      <c r="A27" s="195"/>
      <c r="B27" s="78"/>
      <c r="C27" s="117" t="s">
        <v>9</v>
      </c>
      <c r="D27" s="79"/>
      <c r="E27" s="79"/>
      <c r="F27" s="79"/>
      <c r="G27" s="79"/>
      <c r="H27" s="79"/>
      <c r="I27" s="80"/>
      <c r="J27" s="81"/>
      <c r="K27" s="80"/>
      <c r="L27" s="81"/>
    </row>
    <row r="28" spans="1:12" ht="13.5" thickTop="1">
      <c r="A28" s="428" t="s">
        <v>3</v>
      </c>
      <c r="B28" s="429"/>
      <c r="C28" s="115" t="s">
        <v>2</v>
      </c>
      <c r="D28" s="85">
        <v>20</v>
      </c>
      <c r="E28" s="76">
        <v>312</v>
      </c>
      <c r="F28" s="76">
        <v>325</v>
      </c>
      <c r="G28" s="76">
        <v>1819</v>
      </c>
      <c r="H28" s="76">
        <v>2000</v>
      </c>
      <c r="I28" s="384">
        <f>G28/E28</f>
        <v>5.8301282051282053</v>
      </c>
      <c r="J28" s="384">
        <f>H28/F28</f>
        <v>6.1538461538461542</v>
      </c>
      <c r="K28" s="382">
        <f>G28/(365*D28)*100</f>
        <v>24.917808219178081</v>
      </c>
      <c r="L28" s="382">
        <f>H28/(365*D28)*100</f>
        <v>27.397260273972602</v>
      </c>
    </row>
    <row r="29" spans="1:12">
      <c r="A29" s="430"/>
      <c r="B29" s="431"/>
      <c r="C29" s="116" t="s">
        <v>4</v>
      </c>
      <c r="D29" s="76"/>
      <c r="E29" s="76"/>
      <c r="F29" s="76"/>
      <c r="G29" s="76"/>
      <c r="H29" s="76"/>
      <c r="I29" s="382"/>
      <c r="J29" s="382"/>
      <c r="K29" s="382"/>
      <c r="L29" s="382"/>
    </row>
    <row r="30" spans="1:12">
      <c r="A30" s="430"/>
      <c r="B30" s="431"/>
      <c r="C30" s="116" t="s">
        <v>5</v>
      </c>
      <c r="D30" s="76">
        <v>3</v>
      </c>
      <c r="E30" s="76">
        <v>36</v>
      </c>
      <c r="F30" s="76">
        <v>25</v>
      </c>
      <c r="G30" s="76">
        <v>59</v>
      </c>
      <c r="H30" s="76">
        <v>60</v>
      </c>
      <c r="I30" s="382">
        <f>G30/E30</f>
        <v>1.6388888888888888</v>
      </c>
      <c r="J30" s="382">
        <f>H30/F30</f>
        <v>2.4</v>
      </c>
      <c r="K30" s="382">
        <f>G30/(365*D30)*100</f>
        <v>5.3881278538812785</v>
      </c>
      <c r="L30" s="382">
        <f>H30/(365*D30)*100</f>
        <v>5.4794520547945202</v>
      </c>
    </row>
    <row r="31" spans="1:12" ht="13.5" thickBot="1">
      <c r="A31" s="432"/>
      <c r="B31" s="433"/>
      <c r="C31" s="197" t="s">
        <v>9</v>
      </c>
      <c r="D31" s="79">
        <v>17</v>
      </c>
      <c r="E31" s="79">
        <v>276</v>
      </c>
      <c r="F31" s="79">
        <v>300</v>
      </c>
      <c r="G31" s="79">
        <v>1760</v>
      </c>
      <c r="H31" s="79">
        <v>1940</v>
      </c>
      <c r="I31" s="385">
        <f>G31/E31</f>
        <v>6.3768115942028984</v>
      </c>
      <c r="J31" s="386">
        <f>H31/F31</f>
        <v>6.4666666666666668</v>
      </c>
      <c r="K31" s="385">
        <f>G31/(365*D31)*100</f>
        <v>28.364222401289286</v>
      </c>
      <c r="L31" s="386">
        <f>H31/(365*D31)*100</f>
        <v>31.26510878323932</v>
      </c>
    </row>
    <row r="32" spans="1:12" ht="13.5" thickTop="1"/>
    <row r="33" spans="10:10">
      <c r="J33" t="s">
        <v>1914</v>
      </c>
    </row>
    <row r="34" spans="10:10">
      <c r="J34" t="s">
        <v>1915</v>
      </c>
    </row>
  </sheetData>
  <mergeCells count="8">
    <mergeCell ref="K6:L6"/>
    <mergeCell ref="A28:B31"/>
    <mergeCell ref="A6:A7"/>
    <mergeCell ref="B6:B7"/>
    <mergeCell ref="C6:D6"/>
    <mergeCell ref="E6:F6"/>
    <mergeCell ref="G6:H6"/>
    <mergeCell ref="I6:J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zoomScaleSheetLayoutView="100" workbookViewId="0">
      <selection activeCell="G8" sqref="G8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156"/>
      <c r="B1" s="157" t="s">
        <v>171</v>
      </c>
      <c r="C1" s="148" t="s">
        <v>171</v>
      </c>
      <c r="D1" s="152"/>
      <c r="E1" s="152"/>
      <c r="F1" s="152"/>
      <c r="G1" s="154"/>
    </row>
    <row r="2" spans="1:7">
      <c r="A2" s="156"/>
      <c r="B2" s="157" t="s">
        <v>172</v>
      </c>
      <c r="C2" s="148" t="str">
        <f>'Kadar.ode.'!C2</f>
        <v>Унети матични број здравствене установе</v>
      </c>
      <c r="D2" s="152"/>
      <c r="E2" s="152"/>
      <c r="F2" s="152"/>
      <c r="G2" s="154"/>
    </row>
    <row r="3" spans="1:7">
      <c r="A3" s="156"/>
      <c r="B3" s="157"/>
      <c r="C3" s="148"/>
      <c r="D3" s="152"/>
      <c r="E3" s="152"/>
      <c r="F3" s="152"/>
      <c r="G3" s="154"/>
    </row>
    <row r="4" spans="1:7" ht="15.75" customHeight="1">
      <c r="A4" s="156"/>
      <c r="B4" s="157" t="s">
        <v>1807</v>
      </c>
      <c r="C4" s="149" t="s">
        <v>204</v>
      </c>
      <c r="D4" s="153"/>
      <c r="E4" s="153"/>
      <c r="F4" s="153"/>
      <c r="G4" s="155"/>
    </row>
    <row r="6" spans="1:7" ht="34.5" customHeight="1">
      <c r="A6" s="438" t="s">
        <v>169</v>
      </c>
      <c r="B6" s="438" t="s">
        <v>56</v>
      </c>
      <c r="C6" s="438" t="s">
        <v>170</v>
      </c>
      <c r="D6" s="438" t="s">
        <v>314</v>
      </c>
      <c r="E6" s="438"/>
      <c r="F6" s="438" t="s">
        <v>211</v>
      </c>
      <c r="G6" s="438"/>
    </row>
    <row r="7" spans="1:7" ht="35.25" customHeight="1">
      <c r="A7" s="438"/>
      <c r="B7" s="438"/>
      <c r="C7" s="438"/>
      <c r="D7" s="110" t="s">
        <v>1897</v>
      </c>
      <c r="E7" s="110" t="s">
        <v>1898</v>
      </c>
      <c r="F7" s="110" t="s">
        <v>1897</v>
      </c>
      <c r="G7" s="110" t="s">
        <v>1898</v>
      </c>
    </row>
    <row r="8" spans="1:7" ht="24.95" customHeight="1">
      <c r="A8" s="167"/>
      <c r="B8" s="214"/>
      <c r="C8" s="89"/>
      <c r="D8" s="89"/>
      <c r="E8" s="74"/>
      <c r="F8" s="92"/>
      <c r="G8" s="74"/>
    </row>
    <row r="9" spans="1:7" ht="24.95" customHeight="1">
      <c r="A9" s="167"/>
      <c r="B9" s="214"/>
      <c r="C9" s="89"/>
      <c r="D9" s="89"/>
      <c r="E9" s="74"/>
      <c r="F9" s="92"/>
      <c r="G9" s="74"/>
    </row>
    <row r="10" spans="1:7" ht="24.95" customHeight="1">
      <c r="A10" s="215"/>
      <c r="B10" s="214"/>
      <c r="C10" s="89"/>
      <c r="D10" s="89"/>
      <c r="E10" s="74"/>
      <c r="F10" s="92"/>
      <c r="G10" s="74"/>
    </row>
    <row r="11" spans="1:7" ht="24.95" customHeight="1">
      <c r="A11" s="167"/>
      <c r="B11" s="214"/>
      <c r="C11" s="89"/>
      <c r="D11" s="89"/>
      <c r="E11" s="74"/>
      <c r="F11" s="92"/>
      <c r="G11" s="74"/>
    </row>
    <row r="12" spans="1:7" ht="24.95" customHeight="1">
      <c r="A12" s="167"/>
      <c r="B12" s="214"/>
      <c r="C12" s="89"/>
      <c r="D12" s="89"/>
      <c r="E12" s="74"/>
      <c r="F12" s="92"/>
      <c r="G12" s="74"/>
    </row>
    <row r="13" spans="1:7" ht="24.95" customHeight="1">
      <c r="A13" s="167"/>
      <c r="B13" s="214"/>
      <c r="C13" s="89"/>
      <c r="D13" s="89"/>
      <c r="E13" s="74"/>
      <c r="F13" s="92"/>
      <c r="G13" s="74"/>
    </row>
    <row r="14" spans="1:7" ht="24.95" customHeight="1">
      <c r="A14" s="167"/>
      <c r="B14" s="214"/>
      <c r="C14" s="89"/>
      <c r="D14" s="89"/>
      <c r="E14" s="74"/>
      <c r="F14" s="92"/>
      <c r="G14" s="74"/>
    </row>
    <row r="15" spans="1:7" ht="24.95" customHeight="1">
      <c r="A15" s="167"/>
      <c r="B15" s="214"/>
      <c r="C15" s="89"/>
      <c r="D15" s="89"/>
      <c r="E15" s="74"/>
      <c r="F15" s="92"/>
      <c r="G15" s="74"/>
    </row>
    <row r="16" spans="1:7" ht="24.95" customHeight="1">
      <c r="A16" s="167"/>
      <c r="B16" s="214"/>
      <c r="C16" s="89"/>
      <c r="D16" s="89"/>
      <c r="E16" s="74"/>
      <c r="F16" s="92"/>
      <c r="G16" s="74"/>
    </row>
    <row r="17" spans="1:7" ht="24.95" customHeight="1">
      <c r="A17" s="167"/>
      <c r="B17" s="214"/>
      <c r="C17" s="89"/>
      <c r="D17" s="89"/>
      <c r="E17" s="74"/>
      <c r="F17" s="92"/>
      <c r="G17" s="74"/>
    </row>
    <row r="18" spans="1:7" ht="24.95" customHeight="1">
      <c r="A18" s="439" t="s">
        <v>88</v>
      </c>
      <c r="B18" s="439"/>
      <c r="C18" s="216"/>
      <c r="D18" s="216"/>
      <c r="E18" s="216"/>
      <c r="F18" s="217"/>
      <c r="G18" s="216"/>
    </row>
  </sheetData>
  <mergeCells count="6">
    <mergeCell ref="F6:G6"/>
    <mergeCell ref="A6:A7"/>
    <mergeCell ref="A18:B18"/>
    <mergeCell ref="B6:B7"/>
    <mergeCell ref="C6:C7"/>
    <mergeCell ref="D6:E6"/>
  </mergeCells>
  <phoneticPr fontId="11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view="pageBreakPreview" zoomScaleNormal="100" zoomScaleSheetLayoutView="100" workbookViewId="0">
      <selection activeCell="D8" sqref="D8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7">
      <c r="A1" s="156"/>
      <c r="B1" s="157" t="s">
        <v>171</v>
      </c>
      <c r="C1" s="148" t="s">
        <v>1916</v>
      </c>
      <c r="D1" s="152"/>
      <c r="E1" s="152"/>
      <c r="F1" s="152"/>
      <c r="G1" s="154"/>
    </row>
    <row r="2" spans="1:7">
      <c r="A2" s="156"/>
      <c r="B2" s="157" t="s">
        <v>172</v>
      </c>
      <c r="C2" s="148"/>
      <c r="D2" s="152"/>
      <c r="E2" s="152"/>
      <c r="F2" s="152"/>
      <c r="G2" s="154"/>
    </row>
    <row r="3" spans="1:7">
      <c r="A3" s="156"/>
      <c r="B3" s="157"/>
      <c r="C3" s="148"/>
      <c r="D3" s="152"/>
      <c r="E3" s="152"/>
      <c r="F3" s="152"/>
      <c r="G3" s="154"/>
    </row>
    <row r="4" spans="1:7" ht="14.25">
      <c r="A4" s="156"/>
      <c r="B4" s="157" t="s">
        <v>1808</v>
      </c>
      <c r="C4" s="149" t="s">
        <v>286</v>
      </c>
      <c r="D4" s="153"/>
      <c r="E4" s="153"/>
      <c r="F4" s="153"/>
      <c r="G4" s="155"/>
    </row>
    <row r="5" spans="1:7" ht="12.75" customHeight="1"/>
    <row r="6" spans="1:7" s="1" customFormat="1" ht="23.25" customHeight="1">
      <c r="A6" s="444" t="s">
        <v>169</v>
      </c>
      <c r="B6" s="444" t="s">
        <v>56</v>
      </c>
      <c r="C6" s="444" t="s">
        <v>119</v>
      </c>
      <c r="D6" s="438" t="s">
        <v>205</v>
      </c>
      <c r="E6" s="438"/>
      <c r="F6" s="440" t="s">
        <v>206</v>
      </c>
      <c r="G6" s="441"/>
    </row>
    <row r="7" spans="1:7" s="1" customFormat="1" ht="32.25" customHeight="1" thickBot="1">
      <c r="A7" s="445"/>
      <c r="B7" s="445"/>
      <c r="C7" s="445"/>
      <c r="D7" s="313" t="s">
        <v>1897</v>
      </c>
      <c r="E7" s="313" t="s">
        <v>1898</v>
      </c>
      <c r="F7" s="313" t="s">
        <v>1897</v>
      </c>
      <c r="G7" s="313" t="s">
        <v>1898</v>
      </c>
    </row>
    <row r="8" spans="1:7" ht="21.95" customHeight="1" thickTop="1" thickBot="1">
      <c r="A8" s="200"/>
      <c r="B8" s="387" t="s">
        <v>1917</v>
      </c>
      <c r="C8" s="94">
        <v>4</v>
      </c>
      <c r="D8" s="95">
        <v>491</v>
      </c>
      <c r="E8" s="95">
        <v>550</v>
      </c>
      <c r="F8" s="72">
        <v>2750</v>
      </c>
      <c r="G8" s="72">
        <v>3000</v>
      </c>
    </row>
    <row r="9" spans="1:7" ht="21.95" customHeight="1" thickBot="1">
      <c r="A9" s="201"/>
      <c r="B9" s="387" t="s">
        <v>51</v>
      </c>
      <c r="C9" s="74">
        <v>11</v>
      </c>
      <c r="D9" s="97">
        <v>37</v>
      </c>
      <c r="E9" s="97">
        <v>40</v>
      </c>
      <c r="F9" s="73">
        <v>3178</v>
      </c>
      <c r="G9" s="73">
        <v>3200</v>
      </c>
    </row>
    <row r="10" spans="1:7" ht="21.95" customHeight="1">
      <c r="A10" s="202"/>
      <c r="B10" s="98"/>
      <c r="C10" s="74"/>
      <c r="D10" s="97"/>
      <c r="E10" s="97"/>
      <c r="F10" s="97"/>
      <c r="G10" s="97"/>
    </row>
    <row r="11" spans="1:7" ht="21.95" customHeight="1">
      <c r="A11" s="201"/>
      <c r="B11" s="96"/>
      <c r="C11" s="99"/>
      <c r="D11" s="100"/>
      <c r="E11" s="100"/>
      <c r="F11" s="100"/>
      <c r="G11" s="100"/>
    </row>
    <row r="12" spans="1:7" ht="21.95" customHeight="1">
      <c r="A12" s="203"/>
      <c r="B12" s="98"/>
      <c r="C12" s="74"/>
      <c r="D12" s="97"/>
      <c r="E12" s="97"/>
      <c r="F12" s="97"/>
      <c r="G12" s="97"/>
    </row>
    <row r="13" spans="1:7" ht="21.95" customHeight="1">
      <c r="A13" s="201"/>
      <c r="B13" s="101"/>
      <c r="C13" s="99"/>
      <c r="D13" s="100"/>
      <c r="E13" s="100"/>
      <c r="F13" s="100"/>
      <c r="G13" s="100"/>
    </row>
    <row r="14" spans="1:7" ht="21.95" customHeight="1">
      <c r="A14" s="203"/>
      <c r="B14" s="98"/>
      <c r="C14" s="74"/>
      <c r="D14" s="97"/>
      <c r="E14" s="97"/>
      <c r="F14" s="97"/>
      <c r="G14" s="97"/>
    </row>
    <row r="15" spans="1:7" ht="21.95" customHeight="1">
      <c r="A15" s="201"/>
      <c r="B15" s="96"/>
      <c r="C15" s="99"/>
      <c r="D15" s="100"/>
      <c r="E15" s="100"/>
      <c r="F15" s="100"/>
      <c r="G15" s="100"/>
    </row>
    <row r="16" spans="1:7" ht="21.95" customHeight="1" thickBot="1">
      <c r="A16" s="203"/>
      <c r="B16" s="98"/>
      <c r="C16" s="74"/>
      <c r="D16" s="97"/>
      <c r="E16" s="97"/>
      <c r="F16" s="91"/>
      <c r="G16" s="91"/>
    </row>
    <row r="17" spans="1:7" ht="21.95" customHeight="1" thickBot="1">
      <c r="A17" s="442" t="s">
        <v>1918</v>
      </c>
      <c r="B17" s="443"/>
      <c r="C17" s="94">
        <v>4</v>
      </c>
      <c r="D17" s="95">
        <v>491</v>
      </c>
      <c r="E17" s="95">
        <v>550</v>
      </c>
      <c r="F17" s="72">
        <v>2750</v>
      </c>
      <c r="G17" s="72">
        <v>3000</v>
      </c>
    </row>
    <row r="18" spans="1:7" ht="24.95" customHeight="1" thickBot="1">
      <c r="A18" s="442" t="s">
        <v>1919</v>
      </c>
      <c r="B18" s="443"/>
      <c r="C18" s="74">
        <v>11</v>
      </c>
      <c r="D18" s="97">
        <v>37</v>
      </c>
      <c r="E18" s="97">
        <v>40</v>
      </c>
      <c r="F18" s="73">
        <v>3178</v>
      </c>
      <c r="G18" s="73">
        <v>3200</v>
      </c>
    </row>
    <row r="19" spans="1:7" ht="12.95" customHeight="1"/>
    <row r="20" spans="1:7" ht="12.95" customHeight="1">
      <c r="E20" s="2" t="s">
        <v>1914</v>
      </c>
    </row>
    <row r="21" spans="1:7" ht="12.95" customHeight="1">
      <c r="E21" s="2" t="s">
        <v>1915</v>
      </c>
    </row>
    <row r="22" spans="1:7" ht="12.95" customHeight="1"/>
  </sheetData>
  <mergeCells count="7">
    <mergeCell ref="D6:E6"/>
    <mergeCell ref="F6:G6"/>
    <mergeCell ref="A18:B18"/>
    <mergeCell ref="A6:A7"/>
    <mergeCell ref="B6:B7"/>
    <mergeCell ref="C6:C7"/>
    <mergeCell ref="A17:B17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13</vt:i4>
      </vt:variant>
    </vt:vector>
  </HeadingPairs>
  <TitlesOfParts>
    <vt:vector size="34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usluge_prema_OS</vt:lpstr>
      <vt:lpstr>Zbirna(Pivot)</vt:lpstr>
      <vt:lpstr>Operacije</vt:lpstr>
      <vt:lpstr>DSG</vt:lpstr>
      <vt:lpstr>Dijalize</vt:lpstr>
      <vt:lpstr>Krv</vt:lpstr>
      <vt:lpstr>Lekovi</vt:lpstr>
      <vt:lpstr>Implantati</vt:lpstr>
      <vt:lpstr>Sanitet.mat</vt:lpstr>
      <vt:lpstr>Reagensi</vt:lpstr>
      <vt:lpstr>Liste.čekanja</vt:lpstr>
      <vt:lpstr>Dijalize!Print_Area</vt:lpstr>
      <vt:lpstr>Dnevne.bolnice!Print_Area</vt:lpstr>
      <vt:lpstr>Kadar.nem.!Print_Area</vt:lpstr>
      <vt:lpstr>Krv!Print_Area</vt:lpstr>
      <vt:lpstr>Lekovi!Print_Area</vt:lpstr>
      <vt:lpstr>Liste.čekanja!Print_Area</vt:lpstr>
      <vt:lpstr>Neonatologija!Print_Area</vt:lpstr>
      <vt:lpstr>Reagensi!Print_Area</vt:lpstr>
      <vt:lpstr>Sanitet.mat!Print_Area</vt:lpstr>
      <vt:lpstr>Implantati!Print_Titles</vt:lpstr>
      <vt:lpstr>Kadar.zaj.med.del.!Print_Titles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Miloš Bugarčić</cp:lastModifiedBy>
  <cp:lastPrinted>2026-02-06T06:40:44Z</cp:lastPrinted>
  <dcterms:created xsi:type="dcterms:W3CDTF">1998-03-25T08:50:17Z</dcterms:created>
  <dcterms:modified xsi:type="dcterms:W3CDTF">2026-02-06T06:53:36Z</dcterms:modified>
</cp:coreProperties>
</file>